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<sst xmlns="http://schemas.openxmlformats.org/spreadsheetml/2006/main" count="44" uniqueCount="40">
  <si>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ｐｎ接合の電界電位分布の計算</t>
  </si>
  <si>
    <t>計算の基礎データ入力</t>
  </si>
  <si>
    <t>n領域のドープ濃度</t>
  </si>
  <si>
    <t>cm-3</t>
  </si>
  <si>
    <t>素電荷</t>
  </si>
  <si>
    <t>C</t>
  </si>
  <si>
    <t>p領域のドープ濃度</t>
  </si>
  <si>
    <t>ボルツマン定数</t>
  </si>
  <si>
    <t>J/K</t>
  </si>
  <si>
    <t>真性キャリア密度</t>
  </si>
  <si>
    <t>cm-3</t>
  </si>
  <si>
    <t>温度</t>
  </si>
  <si>
    <t>K</t>
  </si>
  <si>
    <r>
      <t>n</t>
    </r>
    <r>
      <rPr>
        <vertAlign val="subscript"/>
        <sz val="11"/>
        <rFont val="ＭＳ Ｐゴシック"/>
        <family val="3"/>
      </rPr>
      <t>p</t>
    </r>
  </si>
  <si>
    <t>cm-3</t>
  </si>
  <si>
    <t>電子移動度</t>
  </si>
  <si>
    <t>cm2/Vs</t>
  </si>
  <si>
    <r>
      <t>p</t>
    </r>
    <r>
      <rPr>
        <vertAlign val="subscript"/>
        <sz val="11"/>
        <rFont val="ＭＳ Ｐゴシック"/>
        <family val="3"/>
      </rPr>
      <t>n</t>
    </r>
  </si>
  <si>
    <t>正孔移動度</t>
  </si>
  <si>
    <t>cm2/Vs</t>
  </si>
  <si>
    <t>電子拡散係数</t>
  </si>
  <si>
    <t>ホール拡散係数</t>
  </si>
  <si>
    <t>真空の誘電率</t>
  </si>
  <si>
    <t>Siの比誘電率</t>
  </si>
  <si>
    <t>拡散電位</t>
  </si>
  <si>
    <t>（内蔵電位の計算）</t>
  </si>
  <si>
    <t>バイアス</t>
  </si>
  <si>
    <t>空乏層幅の計算</t>
  </si>
  <si>
    <t>　n型領域</t>
  </si>
  <si>
    <t>　p型領域</t>
  </si>
  <si>
    <t>単位cm</t>
  </si>
  <si>
    <t>V</t>
  </si>
  <si>
    <t>Total</t>
  </si>
  <si>
    <t>cm</t>
  </si>
  <si>
    <t>p領域ｘ</t>
  </si>
  <si>
    <t>ｎ領域ｘ</t>
  </si>
  <si>
    <t>電位計算ｐ領域</t>
  </si>
  <si>
    <t>電位計算ｎ領域</t>
  </si>
  <si>
    <t>ｐ領域E</t>
  </si>
  <si>
    <t>ｎ領域E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</si>
</sst>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接合の電界分布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6075"/>
          <c:w val="0.891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ｎ領域E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Sheet1!$E$23:$E$123</c:f>
              <c:numCache/>
            </c:numRef>
          </c:yVal>
          <c:smooth val="0"/>
        </c:ser>
        <c:ser>
          <c:idx val="2"/>
          <c:order val="1"/>
          <c:tx>
            <c:strRef>
              <c:f>Sheet1!$C$22</c:f>
              <c:strCache>
                <c:ptCount val="1"/>
                <c:pt idx="0">
                  <c:v>ｐ領域E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Sheet1!$C$23:$C$123</c:f>
              <c:numCache/>
            </c:numRef>
          </c:yVal>
          <c:smooth val="0"/>
        </c:ser>
        <c:axId val="43905681"/>
        <c:axId val="59606810"/>
      </c:scatterChart>
      <c:val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-10000000000"/>
        <c:crossBetween val="midCat"/>
        <c:dispUnits/>
      </c:val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電界強度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V/cm)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438"/>
          <c:w val="0.172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接合の電位分布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61"/>
          <c:w val="0.89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Sheet1!$G$22</c:f>
              <c:strCache>
                <c:ptCount val="1"/>
                <c:pt idx="0">
                  <c:v>電位計算ｎ領域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Sheet1!$G$23:$G$123</c:f>
              <c:numCache/>
            </c:numRef>
          </c:yVal>
          <c:smooth val="0"/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電位計算ｐ領域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Sheet1!$F$23:$F$123</c:f>
              <c:numCache/>
            </c:numRef>
          </c:yVal>
          <c:smooth val="0"/>
        </c:ser>
        <c:axId val="66699243"/>
        <c:axId val="63422276"/>
      </c:scatterChart>
      <c:val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-100"/>
        <c:crossBetween val="midCat"/>
        <c:dispUnits/>
      </c:valAx>
      <c:valAx>
        <c:axId val="634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0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48275"/>
          <c:w val="0.4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2</xdr:row>
      <xdr:rowOff>114300</xdr:rowOff>
    </xdr:from>
    <xdr:to>
      <xdr:col>16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8953500" y="485775"/>
        <a:ext cx="5238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20</xdr:row>
      <xdr:rowOff>47625</xdr:rowOff>
    </xdr:from>
    <xdr:to>
      <xdr:col>16</xdr:col>
      <xdr:colOff>352425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8934450" y="3429000"/>
        <a:ext cx="5248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="70" zoomScaleNormal="70" zoomScalePageLayoutView="0" workbookViewId="0" topLeftCell="A4">
      <selection activeCell="G17" sqref="G17"/>
    </sheetView>
  </sheetViews>
  <sheetFormatPr defaultColWidth="9.00390625" defaultRowHeight="13.5"/>
  <cols>
    <col min="2" max="2" width="20.00390625" style="0" customWidth="1"/>
    <col min="3" max="3" width="12.875" style="0" bestFit="1" customWidth="1"/>
    <col min="4" max="4" width="9.125" style="0" bestFit="1" customWidth="1"/>
    <col min="5" max="5" width="10.125" style="0" bestFit="1" customWidth="1"/>
    <col min="6" max="6" width="20.00390625" style="0" customWidth="1"/>
    <col min="7" max="7" width="19.375" style="0" customWidth="1"/>
  </cols>
  <sheetData>
    <row r="2" spans="1:8" ht="15.75">
      <c r="A2" s="3" t="s">
        <v>0</v>
      </c>
      <c r="F2" s="1" t="s">
        <v>1</v>
      </c>
      <c r="G2" s="1"/>
      <c r="H2" s="1"/>
    </row>
    <row r="3" spans="2:8" ht="12.75">
      <c r="B3" s="1" t="s">
        <v>2</v>
      </c>
      <c r="C3" s="2">
        <v>1000000000000000</v>
      </c>
      <c r="D3" s="1" t="s">
        <v>3</v>
      </c>
      <c r="F3" s="1" t="s">
        <v>4</v>
      </c>
      <c r="G3" s="1">
        <v>1.6E-19</v>
      </c>
      <c r="H3" s="1" t="s">
        <v>5</v>
      </c>
    </row>
    <row r="4" spans="2:8" ht="12.75">
      <c r="B4" s="1" t="s">
        <v>6</v>
      </c>
      <c r="C4" s="2">
        <v>10000000000000000</v>
      </c>
      <c r="D4" s="1" t="s">
        <v>3</v>
      </c>
      <c r="F4" s="1" t="s">
        <v>7</v>
      </c>
      <c r="G4" s="1">
        <v>1.38E-23</v>
      </c>
      <c r="H4" s="1" t="s">
        <v>8</v>
      </c>
    </row>
    <row r="5" spans="2:8" ht="12.75">
      <c r="B5" s="1" t="s">
        <v>9</v>
      </c>
      <c r="C5" s="2">
        <v>14500000000</v>
      </c>
      <c r="D5" s="1" t="s">
        <v>10</v>
      </c>
      <c r="F5" s="1" t="s">
        <v>11</v>
      </c>
      <c r="G5" s="1">
        <v>300</v>
      </c>
      <c r="H5" s="1" t="s">
        <v>12</v>
      </c>
    </row>
    <row r="6" spans="2:8" ht="15">
      <c r="B6" s="1" t="s">
        <v>13</v>
      </c>
      <c r="C6" s="2">
        <f>C5^2/C3</f>
        <v>210250</v>
      </c>
      <c r="D6" s="1" t="s">
        <v>14</v>
      </c>
      <c r="F6" s="1" t="s">
        <v>15</v>
      </c>
      <c r="G6" s="1">
        <v>500</v>
      </c>
      <c r="H6" s="1" t="s">
        <v>16</v>
      </c>
    </row>
    <row r="7" spans="2:8" ht="15">
      <c r="B7" s="1" t="s">
        <v>17</v>
      </c>
      <c r="C7" s="2">
        <f>C5^2/C4</f>
        <v>21025</v>
      </c>
      <c r="D7" s="1" t="s">
        <v>10</v>
      </c>
      <c r="F7" s="1" t="s">
        <v>18</v>
      </c>
      <c r="G7" s="1">
        <v>200</v>
      </c>
      <c r="H7" s="1" t="s">
        <v>19</v>
      </c>
    </row>
    <row r="8" spans="6:8" ht="12.75">
      <c r="F8" s="1" t="s">
        <v>20</v>
      </c>
      <c r="G8" s="1">
        <f>G6*G5*G4/G3</f>
        <v>12.937500000000002</v>
      </c>
      <c r="H8" s="1"/>
    </row>
    <row r="9" spans="6:8" ht="12.75">
      <c r="F9" s="1" t="s">
        <v>21</v>
      </c>
      <c r="G9" s="1">
        <f>G7*G4*G5/G3</f>
        <v>5.175000000000001</v>
      </c>
      <c r="H9" s="1"/>
    </row>
    <row r="10" spans="2:8" ht="12.75">
      <c r="B10" s="1" t="s">
        <v>24</v>
      </c>
      <c r="C10" s="2">
        <f>G4*G5/G3*LN(C3*C4/C5^2)</f>
        <v>0.6361448680480493</v>
      </c>
      <c r="D10" s="1" t="s">
        <v>31</v>
      </c>
      <c r="F10" s="1" t="s">
        <v>22</v>
      </c>
      <c r="G10" s="1">
        <v>8.854E-14</v>
      </c>
      <c r="H10" s="1"/>
    </row>
    <row r="11" spans="2:8" ht="12.75">
      <c r="B11" s="1" t="s">
        <v>25</v>
      </c>
      <c r="C11" s="1"/>
      <c r="D11" s="1"/>
      <c r="F11" s="1" t="s">
        <v>23</v>
      </c>
      <c r="G11" s="1">
        <v>11.9</v>
      </c>
      <c r="H11" s="1"/>
    </row>
    <row r="13" spans="2:3" ht="12.75">
      <c r="B13" s="1" t="s">
        <v>26</v>
      </c>
      <c r="C13" s="1">
        <v>0</v>
      </c>
    </row>
    <row r="15" spans="2:4" ht="12.75">
      <c r="B15" s="1" t="s">
        <v>27</v>
      </c>
      <c r="C15" s="1" t="s">
        <v>30</v>
      </c>
      <c r="D15" s="1"/>
    </row>
    <row r="16" spans="2:4" ht="12.75">
      <c r="B16" s="1" t="s">
        <v>28</v>
      </c>
      <c r="C16" s="2">
        <f>C18*C4/(C3+C4)</f>
        <v>8.727300248631994E-05</v>
      </c>
      <c r="D16" s="1" t="s">
        <v>33</v>
      </c>
    </row>
    <row r="17" spans="2:4" ht="12.75">
      <c r="B17" s="1" t="s">
        <v>29</v>
      </c>
      <c r="C17" s="2">
        <f>C18*C3/(C3+C4)</f>
        <v>8.727300248631992E-06</v>
      </c>
      <c r="D17" s="1" t="s">
        <v>33</v>
      </c>
    </row>
    <row r="18" spans="2:4" ht="12.75">
      <c r="B18" s="1" t="s">
        <v>32</v>
      </c>
      <c r="C18" s="1">
        <f>(2*G10*G11/G3*(C3+C4)/C3/C4*(C10+C13))^0.5</f>
        <v>9.600030273495192E-05</v>
      </c>
      <c r="D18" s="1" t="s">
        <v>33</v>
      </c>
    </row>
    <row r="22" spans="2:7" ht="12.75">
      <c r="B22" s="1" t="s">
        <v>34</v>
      </c>
      <c r="C22" s="1" t="s">
        <v>38</v>
      </c>
      <c r="D22" s="1" t="s">
        <v>35</v>
      </c>
      <c r="E22" s="1" t="s">
        <v>39</v>
      </c>
      <c r="F22" s="1" t="s">
        <v>36</v>
      </c>
      <c r="G22" s="1" t="s">
        <v>37</v>
      </c>
    </row>
    <row r="23" spans="1:7" ht="12.75">
      <c r="A23">
        <v>0</v>
      </c>
      <c r="B23" s="2">
        <f>-$C$17*A23/100</f>
        <v>0</v>
      </c>
      <c r="C23" s="2">
        <f>-$G$3*$C$4*(+$C$17+B23)/$G$11/$G$10</f>
        <v>-13252.976291218314</v>
      </c>
      <c r="D23" s="2">
        <f>$C$16*A23/100</f>
        <v>0</v>
      </c>
      <c r="E23" s="2">
        <f>$G$3*$C$3*(-$C$16+D23)/$G$11/$G$10</f>
        <v>-13252.976291218316</v>
      </c>
      <c r="F23" s="1">
        <v>0</v>
      </c>
      <c r="G23" s="1">
        <v>0</v>
      </c>
    </row>
    <row r="24" spans="1:7" ht="12.75">
      <c r="A24">
        <f>A23+1</f>
        <v>1</v>
      </c>
      <c r="B24" s="2">
        <f aca="true" t="shared" si="0" ref="B24:B87">-$C$17*A24/100</f>
        <v>-8.727300248631991E-08</v>
      </c>
      <c r="C24" s="2">
        <f aca="true" t="shared" si="1" ref="C24:C87">-$G$3*$C$4*(+$C$17+B24)/$G$11/$G$10</f>
        <v>-13120.446528306129</v>
      </c>
      <c r="D24" s="2">
        <f aca="true" t="shared" si="2" ref="D24:D87">$C$16*A24/100</f>
        <v>8.727300248631994E-07</v>
      </c>
      <c r="E24" s="2">
        <f aca="true" t="shared" si="3" ref="E24:E87">$G$3*$C$3*(-$C$16+D24)/$G$11/$G$10</f>
        <v>-13120.446528306133</v>
      </c>
      <c r="F24" s="2">
        <f>(C24+C25)*0.5*(B24-B25)+F23</f>
        <v>-0.0011392776273224153</v>
      </c>
      <c r="G24" s="2">
        <f>(E24+E25)*0.5*(D24-D25)+G23</f>
        <v>0.011392776273224157</v>
      </c>
    </row>
    <row r="25" spans="1:7" ht="12.75">
      <c r="A25">
        <f aca="true" t="shared" si="4" ref="A25:A88">A24+1</f>
        <v>2</v>
      </c>
      <c r="B25" s="2">
        <f t="shared" si="0"/>
        <v>-1.7454600497263983E-07</v>
      </c>
      <c r="C25" s="2">
        <f t="shared" si="1"/>
        <v>-12987.91676539395</v>
      </c>
      <c r="D25" s="2">
        <f t="shared" si="2"/>
        <v>1.7454600497263988E-06</v>
      </c>
      <c r="E25" s="2">
        <f t="shared" si="3"/>
        <v>-12987.91676539395</v>
      </c>
      <c r="F25" s="2">
        <f aca="true" t="shared" si="5" ref="F25:F88">(C25+C26)*0.5*(B25-B26)+F24</f>
        <v>-0.002266988984316684</v>
      </c>
      <c r="G25" s="2">
        <f aca="true" t="shared" si="6" ref="G25:G88">(E25+E26)*0.5*(D25-D26)+G24</f>
        <v>0.022669889843166854</v>
      </c>
    </row>
    <row r="26" spans="1:7" ht="12.75">
      <c r="A26">
        <f t="shared" si="4"/>
        <v>3</v>
      </c>
      <c r="B26" s="2">
        <f t="shared" si="0"/>
        <v>-2.618190074589597E-07</v>
      </c>
      <c r="C26" s="2">
        <f t="shared" si="1"/>
        <v>-12855.387002481764</v>
      </c>
      <c r="D26" s="2">
        <f t="shared" si="2"/>
        <v>2.6181900745895984E-06</v>
      </c>
      <c r="E26" s="2">
        <f t="shared" si="3"/>
        <v>-12855.387002481766</v>
      </c>
      <c r="F26" s="2">
        <f t="shared" si="5"/>
        <v>-0.0033831340709828068</v>
      </c>
      <c r="G26" s="2">
        <f t="shared" si="6"/>
        <v>0.03383134070982808</v>
      </c>
    </row>
    <row r="27" spans="1:7" ht="12.75">
      <c r="A27">
        <f t="shared" si="4"/>
        <v>4</v>
      </c>
      <c r="B27" s="2">
        <f t="shared" si="0"/>
        <v>-3.4909200994527966E-07</v>
      </c>
      <c r="C27" s="2">
        <f t="shared" si="1"/>
        <v>-12722.85723956958</v>
      </c>
      <c r="D27" s="2">
        <f t="shared" si="2"/>
        <v>3.4909200994527976E-06</v>
      </c>
      <c r="E27" s="2">
        <f t="shared" si="3"/>
        <v>-12722.857239569581</v>
      </c>
      <c r="F27" s="2">
        <f t="shared" si="5"/>
        <v>-0.004487712887320783</v>
      </c>
      <c r="G27" s="2">
        <f t="shared" si="6"/>
        <v>0.04487712887320784</v>
      </c>
    </row>
    <row r="28" spans="1:7" ht="12.75">
      <c r="A28">
        <f t="shared" si="4"/>
        <v>5</v>
      </c>
      <c r="B28" s="2">
        <f t="shared" si="0"/>
        <v>-4.363650124315996E-07</v>
      </c>
      <c r="C28" s="2">
        <f t="shared" si="1"/>
        <v>-12590.327476657396</v>
      </c>
      <c r="D28" s="2">
        <f t="shared" si="2"/>
        <v>4.363650124315997E-06</v>
      </c>
      <c r="E28" s="2">
        <f t="shared" si="3"/>
        <v>-12590.327476657401</v>
      </c>
      <c r="F28" s="2">
        <f t="shared" si="5"/>
        <v>-0.005580725433330612</v>
      </c>
      <c r="G28" s="2">
        <f t="shared" si="6"/>
        <v>0.055807254333306154</v>
      </c>
    </row>
    <row r="29" spans="1:7" ht="12.75">
      <c r="A29">
        <f t="shared" si="4"/>
        <v>6</v>
      </c>
      <c r="B29" s="2">
        <f t="shared" si="0"/>
        <v>-5.236380149179194E-07</v>
      </c>
      <c r="C29" s="2">
        <f t="shared" si="1"/>
        <v>-12457.797713745214</v>
      </c>
      <c r="D29" s="2">
        <f t="shared" si="2"/>
        <v>5.236380149179197E-06</v>
      </c>
      <c r="E29" s="2">
        <f t="shared" si="3"/>
        <v>-12457.797713745216</v>
      </c>
      <c r="F29" s="2">
        <f t="shared" si="5"/>
        <v>-0.0066621717090122965</v>
      </c>
      <c r="G29" s="2">
        <f t="shared" si="6"/>
        <v>0.06662171709012298</v>
      </c>
    </row>
    <row r="30" spans="1:7" ht="12.75">
      <c r="A30">
        <f t="shared" si="4"/>
        <v>7</v>
      </c>
      <c r="B30" s="2">
        <f t="shared" si="0"/>
        <v>-6.109110174042395E-07</v>
      </c>
      <c r="C30" s="2">
        <f t="shared" si="1"/>
        <v>-12325.267950833031</v>
      </c>
      <c r="D30" s="2">
        <f t="shared" si="2"/>
        <v>6.109110174042395E-06</v>
      </c>
      <c r="E30" s="2">
        <f t="shared" si="3"/>
        <v>-12325.267950833035</v>
      </c>
      <c r="F30" s="2">
        <f t="shared" si="5"/>
        <v>-0.007732051714365832</v>
      </c>
      <c r="G30" s="2">
        <f t="shared" si="6"/>
        <v>0.07732051714365835</v>
      </c>
    </row>
    <row r="31" spans="1:7" ht="12.75">
      <c r="A31">
        <f t="shared" si="4"/>
        <v>8</v>
      </c>
      <c r="B31" s="2">
        <f t="shared" si="0"/>
        <v>-6.981840198905593E-07</v>
      </c>
      <c r="C31" s="2">
        <f t="shared" si="1"/>
        <v>-12192.73818792085</v>
      </c>
      <c r="D31" s="2">
        <f t="shared" si="2"/>
        <v>6.981840198905595E-06</v>
      </c>
      <c r="E31" s="2">
        <f t="shared" si="3"/>
        <v>-12192.73818792085</v>
      </c>
      <c r="F31" s="2">
        <f t="shared" si="5"/>
        <v>-0.008790365449391224</v>
      </c>
      <c r="G31" s="2">
        <f t="shared" si="6"/>
        <v>0.08790365449391227</v>
      </c>
    </row>
    <row r="32" spans="1:7" ht="12.75">
      <c r="A32">
        <f t="shared" si="4"/>
        <v>9</v>
      </c>
      <c r="B32" s="2">
        <f t="shared" si="0"/>
        <v>-7.854570223768793E-07</v>
      </c>
      <c r="C32" s="2">
        <f t="shared" si="1"/>
        <v>-12060.208425008665</v>
      </c>
      <c r="D32" s="2">
        <f t="shared" si="2"/>
        <v>7.854570223768795E-06</v>
      </c>
      <c r="E32" s="2">
        <f t="shared" si="3"/>
        <v>-12060.208425008666</v>
      </c>
      <c r="F32" s="2">
        <f t="shared" si="5"/>
        <v>-0.009837112914088468</v>
      </c>
      <c r="G32" s="2">
        <f t="shared" si="6"/>
        <v>0.09837112914088471</v>
      </c>
    </row>
    <row r="33" spans="1:7" ht="12.75">
      <c r="A33">
        <f t="shared" si="4"/>
        <v>10</v>
      </c>
      <c r="B33" s="2">
        <f t="shared" si="0"/>
        <v>-8.727300248631992E-07</v>
      </c>
      <c r="C33" s="2">
        <f t="shared" si="1"/>
        <v>-11927.678662096483</v>
      </c>
      <c r="D33" s="2">
        <f t="shared" si="2"/>
        <v>8.727300248631994E-06</v>
      </c>
      <c r="E33" s="2">
        <f t="shared" si="3"/>
        <v>-11927.678662096483</v>
      </c>
      <c r="F33" s="2">
        <f t="shared" si="5"/>
        <v>-0.010872294108457565</v>
      </c>
      <c r="G33" s="2">
        <f t="shared" si="6"/>
        <v>0.1087229410845757</v>
      </c>
    </row>
    <row r="34" spans="1:7" ht="12.75">
      <c r="A34">
        <f t="shared" si="4"/>
        <v>11</v>
      </c>
      <c r="B34" s="2">
        <f t="shared" si="0"/>
        <v>-9.60003027349519E-07</v>
      </c>
      <c r="C34" s="2">
        <f t="shared" si="1"/>
        <v>-11795.1488991843</v>
      </c>
      <c r="D34" s="2">
        <f t="shared" si="2"/>
        <v>9.600030273495194E-06</v>
      </c>
      <c r="E34" s="2">
        <f t="shared" si="3"/>
        <v>-11795.148899184302</v>
      </c>
      <c r="F34" s="2">
        <f t="shared" si="5"/>
        <v>-0.011895909032498516</v>
      </c>
      <c r="G34" s="2">
        <f t="shared" si="6"/>
        <v>0.11895909032498522</v>
      </c>
    </row>
    <row r="35" spans="1:7" ht="12.75">
      <c r="A35">
        <f t="shared" si="4"/>
        <v>12</v>
      </c>
      <c r="B35" s="2">
        <f t="shared" si="0"/>
        <v>-1.0472760298358389E-06</v>
      </c>
      <c r="C35" s="2">
        <f t="shared" si="1"/>
        <v>-11662.619136272115</v>
      </c>
      <c r="D35" s="2">
        <f t="shared" si="2"/>
        <v>1.0472760298358394E-05</v>
      </c>
      <c r="E35" s="2">
        <f t="shared" si="3"/>
        <v>-11662.619136272117</v>
      </c>
      <c r="F35" s="2">
        <f t="shared" si="5"/>
        <v>-0.012907957686211323</v>
      </c>
      <c r="G35" s="2">
        <f t="shared" si="6"/>
        <v>0.12907957686211327</v>
      </c>
    </row>
    <row r="36" spans="1:7" ht="12.75">
      <c r="A36">
        <f t="shared" si="4"/>
        <v>13</v>
      </c>
      <c r="B36" s="2">
        <f t="shared" si="0"/>
        <v>-1.134549032322159E-06</v>
      </c>
      <c r="C36" s="2">
        <f t="shared" si="1"/>
        <v>-11530.089373359933</v>
      </c>
      <c r="D36" s="2">
        <f t="shared" si="2"/>
        <v>1.1345490323221592E-05</v>
      </c>
      <c r="E36" s="2">
        <f t="shared" si="3"/>
        <v>-11530.089373359935</v>
      </c>
      <c r="F36" s="2">
        <f t="shared" si="5"/>
        <v>-0.013908440069595985</v>
      </c>
      <c r="G36" s="2">
        <f t="shared" si="6"/>
        <v>0.13908440069595984</v>
      </c>
    </row>
    <row r="37" spans="1:7" ht="12.75">
      <c r="A37">
        <f t="shared" si="4"/>
        <v>14</v>
      </c>
      <c r="B37" s="2">
        <f t="shared" si="0"/>
        <v>-1.221822034808479E-06</v>
      </c>
      <c r="C37" s="2">
        <f t="shared" si="1"/>
        <v>-11397.559610447748</v>
      </c>
      <c r="D37" s="2">
        <f t="shared" si="2"/>
        <v>1.221822034808479E-05</v>
      </c>
      <c r="E37" s="2">
        <f t="shared" si="3"/>
        <v>-11397.559610447752</v>
      </c>
      <c r="F37" s="2">
        <f t="shared" si="5"/>
        <v>-0.014897356182652496</v>
      </c>
      <c r="G37" s="2">
        <f t="shared" si="6"/>
        <v>0.148973561826525</v>
      </c>
    </row>
    <row r="38" spans="1:7" ht="12.75">
      <c r="A38">
        <f t="shared" si="4"/>
        <v>15</v>
      </c>
      <c r="B38" s="2">
        <f t="shared" si="0"/>
        <v>-1.3090950372947988E-06</v>
      </c>
      <c r="C38" s="2">
        <f t="shared" si="1"/>
        <v>-11265.029847535568</v>
      </c>
      <c r="D38" s="2">
        <f t="shared" si="2"/>
        <v>1.309095037294799E-05</v>
      </c>
      <c r="E38" s="2">
        <f t="shared" si="3"/>
        <v>-11265.029847535568</v>
      </c>
      <c r="F38" s="2">
        <f t="shared" si="5"/>
        <v>-0.015874706025380863</v>
      </c>
      <c r="G38" s="2">
        <f t="shared" si="6"/>
        <v>0.15874706025380866</v>
      </c>
    </row>
    <row r="39" spans="1:7" ht="12.75">
      <c r="A39">
        <f t="shared" si="4"/>
        <v>16</v>
      </c>
      <c r="B39" s="2">
        <f t="shared" si="0"/>
        <v>-1.3963680397811186E-06</v>
      </c>
      <c r="C39" s="2">
        <f t="shared" si="1"/>
        <v>-11132.500084623383</v>
      </c>
      <c r="D39" s="2">
        <f t="shared" si="2"/>
        <v>1.396368039781119E-05</v>
      </c>
      <c r="E39" s="2">
        <f t="shared" si="3"/>
        <v>-11132.500084623385</v>
      </c>
      <c r="F39" s="2">
        <f t="shared" si="5"/>
        <v>-0.016840489597781085</v>
      </c>
      <c r="G39" s="2">
        <f t="shared" si="6"/>
        <v>0.16840489597781086</v>
      </c>
    </row>
    <row r="40" spans="1:7" ht="12.75">
      <c r="A40">
        <f t="shared" si="4"/>
        <v>17</v>
      </c>
      <c r="B40" s="2">
        <f t="shared" si="0"/>
        <v>-1.4836410422674387E-06</v>
      </c>
      <c r="C40" s="2">
        <f t="shared" si="1"/>
        <v>-10999.9703217112</v>
      </c>
      <c r="D40" s="2">
        <f t="shared" si="2"/>
        <v>1.4836410422674389E-05</v>
      </c>
      <c r="E40" s="2">
        <f t="shared" si="3"/>
        <v>-10999.9703217112</v>
      </c>
      <c r="F40" s="2">
        <f t="shared" si="5"/>
        <v>-0.017794706899853158</v>
      </c>
      <c r="G40" s="2">
        <f t="shared" si="6"/>
        <v>0.17794706899853163</v>
      </c>
    </row>
    <row r="41" spans="1:7" ht="12.75">
      <c r="A41">
        <f t="shared" si="4"/>
        <v>18</v>
      </c>
      <c r="B41" s="2">
        <f t="shared" si="0"/>
        <v>-1.5709140447537585E-06</v>
      </c>
      <c r="C41" s="2">
        <f t="shared" si="1"/>
        <v>-10867.440558799019</v>
      </c>
      <c r="D41" s="2">
        <f t="shared" si="2"/>
        <v>1.570914044753759E-05</v>
      </c>
      <c r="E41" s="2">
        <f t="shared" si="3"/>
        <v>-10867.440558799019</v>
      </c>
      <c r="F41" s="2">
        <f t="shared" si="5"/>
        <v>-0.018737357931597087</v>
      </c>
      <c r="G41" s="2">
        <f t="shared" si="6"/>
        <v>0.18737357931597087</v>
      </c>
    </row>
    <row r="42" spans="1:7" ht="12.75">
      <c r="A42">
        <f t="shared" si="4"/>
        <v>19</v>
      </c>
      <c r="B42" s="2">
        <f t="shared" si="0"/>
        <v>-1.6581870472400786E-06</v>
      </c>
      <c r="C42" s="2">
        <f t="shared" si="1"/>
        <v>-10734.910795886834</v>
      </c>
      <c r="D42" s="2">
        <f t="shared" si="2"/>
        <v>1.6581870472400787E-05</v>
      </c>
      <c r="E42" s="2">
        <f t="shared" si="3"/>
        <v>-10734.910795886834</v>
      </c>
      <c r="F42" s="2">
        <f t="shared" si="5"/>
        <v>-0.019668442693012867</v>
      </c>
      <c r="G42" s="2">
        <f t="shared" si="6"/>
        <v>0.1966844269301287</v>
      </c>
    </row>
    <row r="43" spans="1:7" ht="12.75">
      <c r="A43">
        <f t="shared" si="4"/>
        <v>20</v>
      </c>
      <c r="B43" s="2">
        <f t="shared" si="0"/>
        <v>-1.7454600497263984E-06</v>
      </c>
      <c r="C43" s="2">
        <f t="shared" si="1"/>
        <v>-10602.38103297465</v>
      </c>
      <c r="D43" s="2">
        <f t="shared" si="2"/>
        <v>1.7454600497263987E-05</v>
      </c>
      <c r="E43" s="2">
        <f t="shared" si="3"/>
        <v>-10602.381032974654</v>
      </c>
      <c r="F43" s="2">
        <f t="shared" si="5"/>
        <v>-0.0205879611841005</v>
      </c>
      <c r="G43" s="2">
        <f t="shared" si="6"/>
        <v>0.20587961184100506</v>
      </c>
    </row>
    <row r="44" spans="1:7" ht="12.75">
      <c r="A44">
        <f t="shared" si="4"/>
        <v>21</v>
      </c>
      <c r="B44" s="2">
        <f t="shared" si="0"/>
        <v>-1.8327330522127182E-06</v>
      </c>
      <c r="C44" s="2">
        <f t="shared" si="1"/>
        <v>-10469.851270062469</v>
      </c>
      <c r="D44" s="2">
        <f t="shared" si="2"/>
        <v>1.8327330522127187E-05</v>
      </c>
      <c r="E44" s="2">
        <f t="shared" si="3"/>
        <v>-10469.851270062469</v>
      </c>
      <c r="F44" s="2">
        <f t="shared" si="5"/>
        <v>-0.021495913404859988</v>
      </c>
      <c r="G44" s="2">
        <f t="shared" si="6"/>
        <v>0.21495913404859995</v>
      </c>
    </row>
    <row r="45" spans="1:7" ht="12.75">
      <c r="A45">
        <f t="shared" si="4"/>
        <v>22</v>
      </c>
      <c r="B45" s="2">
        <f t="shared" si="0"/>
        <v>-1.920006054699038E-06</v>
      </c>
      <c r="C45" s="2">
        <f t="shared" si="1"/>
        <v>-10337.321507150285</v>
      </c>
      <c r="D45" s="2">
        <f t="shared" si="2"/>
        <v>1.9200060546990387E-05</v>
      </c>
      <c r="E45" s="2">
        <f t="shared" si="3"/>
        <v>-10337.321507150287</v>
      </c>
      <c r="F45" s="2">
        <f t="shared" si="5"/>
        <v>-0.02239229935529133</v>
      </c>
      <c r="G45" s="2">
        <f t="shared" si="6"/>
        <v>0.2239229935529134</v>
      </c>
    </row>
    <row r="46" spans="1:7" ht="12.75">
      <c r="A46">
        <f t="shared" si="4"/>
        <v>23</v>
      </c>
      <c r="B46" s="2">
        <f t="shared" si="0"/>
        <v>-2.007279057185358E-06</v>
      </c>
      <c r="C46" s="2">
        <f t="shared" si="1"/>
        <v>-10204.791744238102</v>
      </c>
      <c r="D46" s="2">
        <f t="shared" si="2"/>
        <v>2.0072790571853587E-05</v>
      </c>
      <c r="E46" s="2">
        <f t="shared" si="3"/>
        <v>-10204.791744238102</v>
      </c>
      <c r="F46" s="2">
        <f t="shared" si="5"/>
        <v>-0.023277119035394523</v>
      </c>
      <c r="G46" s="2">
        <f t="shared" si="6"/>
        <v>0.23277119035394536</v>
      </c>
    </row>
    <row r="47" spans="1:7" ht="12.75">
      <c r="A47">
        <f t="shared" si="4"/>
        <v>24</v>
      </c>
      <c r="B47" s="2">
        <f t="shared" si="0"/>
        <v>-2.0945520596716777E-06</v>
      </c>
      <c r="C47" s="2">
        <f t="shared" si="1"/>
        <v>-10072.261981325919</v>
      </c>
      <c r="D47" s="2">
        <f t="shared" si="2"/>
        <v>2.0945520596716787E-05</v>
      </c>
      <c r="E47" s="2">
        <f t="shared" si="3"/>
        <v>-10072.261981325919</v>
      </c>
      <c r="F47" s="2">
        <f t="shared" si="5"/>
        <v>-0.024150372445169575</v>
      </c>
      <c r="G47" s="2">
        <f t="shared" si="6"/>
        <v>0.24150372445169582</v>
      </c>
    </row>
    <row r="48" spans="1:7" ht="12.75">
      <c r="A48">
        <f t="shared" si="4"/>
        <v>25</v>
      </c>
      <c r="B48" s="2">
        <f t="shared" si="0"/>
        <v>-2.181825062157998E-06</v>
      </c>
      <c r="C48" s="2">
        <f t="shared" si="1"/>
        <v>-9939.732218413734</v>
      </c>
      <c r="D48" s="2">
        <f t="shared" si="2"/>
        <v>2.1818250621579984E-05</v>
      </c>
      <c r="E48" s="2">
        <f t="shared" si="3"/>
        <v>-9939.732218413737</v>
      </c>
      <c r="F48" s="2">
        <f t="shared" si="5"/>
        <v>-0.025012059584616476</v>
      </c>
      <c r="G48" s="2">
        <f t="shared" si="6"/>
        <v>0.25012059584616486</v>
      </c>
    </row>
    <row r="49" spans="1:7" ht="12.75">
      <c r="A49">
        <f t="shared" si="4"/>
        <v>26</v>
      </c>
      <c r="B49" s="2">
        <f t="shared" si="0"/>
        <v>-2.269098064644318E-06</v>
      </c>
      <c r="C49" s="2">
        <f t="shared" si="1"/>
        <v>-9807.202455501552</v>
      </c>
      <c r="D49" s="2">
        <f t="shared" si="2"/>
        <v>2.2690980646443184E-05</v>
      </c>
      <c r="E49" s="2">
        <f t="shared" si="3"/>
        <v>-9807.202455501552</v>
      </c>
      <c r="F49" s="2">
        <f t="shared" si="5"/>
        <v>-0.025862180453735232</v>
      </c>
      <c r="G49" s="2">
        <f t="shared" si="6"/>
        <v>0.2586218045373524</v>
      </c>
    </row>
    <row r="50" spans="1:7" ht="12.75">
      <c r="A50">
        <f t="shared" si="4"/>
        <v>27</v>
      </c>
      <c r="B50" s="2">
        <f t="shared" si="0"/>
        <v>-2.3563710671306377E-06</v>
      </c>
      <c r="C50" s="2">
        <f t="shared" si="1"/>
        <v>-9674.672692589369</v>
      </c>
      <c r="D50" s="2">
        <f t="shared" si="2"/>
        <v>2.356371067130638E-05</v>
      </c>
      <c r="E50" s="2">
        <f t="shared" si="3"/>
        <v>-9674.67269258937</v>
      </c>
      <c r="F50" s="2">
        <f t="shared" si="5"/>
        <v>-0.026700735052525845</v>
      </c>
      <c r="G50" s="2">
        <f t="shared" si="6"/>
        <v>0.2670073505252585</v>
      </c>
    </row>
    <row r="51" spans="1:7" ht="12.75">
      <c r="A51">
        <f t="shared" si="4"/>
        <v>28</v>
      </c>
      <c r="B51" s="2">
        <f t="shared" si="0"/>
        <v>-2.443644069616958E-06</v>
      </c>
      <c r="C51" s="2">
        <f t="shared" si="1"/>
        <v>-9542.142929677186</v>
      </c>
      <c r="D51" s="2">
        <f t="shared" si="2"/>
        <v>2.443644069616958E-05</v>
      </c>
      <c r="E51" s="2">
        <f t="shared" si="3"/>
        <v>-9542.142929677188</v>
      </c>
      <c r="F51" s="2">
        <f t="shared" si="5"/>
        <v>-0.027527723380988307</v>
      </c>
      <c r="G51" s="2">
        <f t="shared" si="6"/>
        <v>0.27527723380988317</v>
      </c>
    </row>
    <row r="52" spans="1:7" ht="12.75">
      <c r="A52">
        <f t="shared" si="4"/>
        <v>29</v>
      </c>
      <c r="B52" s="2">
        <f t="shared" si="0"/>
        <v>-2.5309170721032777E-06</v>
      </c>
      <c r="C52" s="2">
        <f t="shared" si="1"/>
        <v>-9409.613166765002</v>
      </c>
      <c r="D52" s="2">
        <f t="shared" si="2"/>
        <v>2.5309170721032784E-05</v>
      </c>
      <c r="E52" s="2">
        <f t="shared" si="3"/>
        <v>-9409.613166765004</v>
      </c>
      <c r="F52" s="2">
        <f t="shared" si="5"/>
        <v>-0.028343145439122624</v>
      </c>
      <c r="G52" s="2">
        <f t="shared" si="6"/>
        <v>0.2834314543912263</v>
      </c>
    </row>
    <row r="53" spans="1:7" ht="12.75">
      <c r="A53">
        <f t="shared" si="4"/>
        <v>30</v>
      </c>
      <c r="B53" s="2">
        <f t="shared" si="0"/>
        <v>-2.6181900745895976E-06</v>
      </c>
      <c r="C53" s="2">
        <f t="shared" si="1"/>
        <v>-9277.08340385282</v>
      </c>
      <c r="D53" s="2">
        <f t="shared" si="2"/>
        <v>2.618190074589598E-05</v>
      </c>
      <c r="E53" s="2">
        <f t="shared" si="3"/>
        <v>-9277.083403852821</v>
      </c>
      <c r="F53" s="2">
        <f t="shared" si="5"/>
        <v>-0.029147001226928794</v>
      </c>
      <c r="G53" s="2">
        <f t="shared" si="6"/>
        <v>0.29147001226928804</v>
      </c>
    </row>
    <row r="54" spans="1:7" ht="12.75">
      <c r="A54">
        <f t="shared" si="4"/>
        <v>31</v>
      </c>
      <c r="B54" s="2">
        <f t="shared" si="0"/>
        <v>-2.7054630770759174E-06</v>
      </c>
      <c r="C54" s="2">
        <f t="shared" si="1"/>
        <v>-9144.553640940638</v>
      </c>
      <c r="D54" s="2">
        <f t="shared" si="2"/>
        <v>2.705463077075918E-05</v>
      </c>
      <c r="E54" s="2">
        <f t="shared" si="3"/>
        <v>-9144.553640940638</v>
      </c>
      <c r="F54" s="2">
        <f t="shared" si="5"/>
        <v>-0.029939290744406818</v>
      </c>
      <c r="G54" s="2">
        <f t="shared" si="6"/>
        <v>0.29939290744406827</v>
      </c>
    </row>
    <row r="55" spans="1:7" ht="12.75">
      <c r="A55">
        <f t="shared" si="4"/>
        <v>32</v>
      </c>
      <c r="B55" s="2">
        <f t="shared" si="0"/>
        <v>-2.7927360795622373E-06</v>
      </c>
      <c r="C55" s="2">
        <f t="shared" si="1"/>
        <v>-9012.023878028454</v>
      </c>
      <c r="D55" s="2">
        <f t="shared" si="2"/>
        <v>2.792736079562238E-05</v>
      </c>
      <c r="E55" s="2">
        <f t="shared" si="3"/>
        <v>-9012.023878028454</v>
      </c>
      <c r="F55" s="2">
        <f t="shared" si="5"/>
        <v>-0.030720013991556695</v>
      </c>
      <c r="G55" s="2">
        <f t="shared" si="6"/>
        <v>0.30720013991556705</v>
      </c>
    </row>
    <row r="56" spans="1:7" ht="12.75">
      <c r="A56">
        <f t="shared" si="4"/>
        <v>33</v>
      </c>
      <c r="B56" s="2">
        <f t="shared" si="0"/>
        <v>-2.880009082048557E-06</v>
      </c>
      <c r="C56" s="2">
        <f t="shared" si="1"/>
        <v>-8879.494115116271</v>
      </c>
      <c r="D56" s="2">
        <f t="shared" si="2"/>
        <v>2.8800090820485578E-05</v>
      </c>
      <c r="E56" s="2">
        <f t="shared" si="3"/>
        <v>-8879.494115116271</v>
      </c>
      <c r="F56" s="2">
        <f t="shared" si="5"/>
        <v>-0.03148917096837843</v>
      </c>
      <c r="G56" s="2">
        <f t="shared" si="6"/>
        <v>0.3148917096837844</v>
      </c>
    </row>
    <row r="57" spans="1:7" ht="12.75">
      <c r="A57">
        <f t="shared" si="4"/>
        <v>34</v>
      </c>
      <c r="B57" s="2">
        <f t="shared" si="0"/>
        <v>-2.9672820845348773E-06</v>
      </c>
      <c r="C57" s="2">
        <f t="shared" si="1"/>
        <v>-8746.964352204086</v>
      </c>
      <c r="D57" s="2">
        <f t="shared" si="2"/>
        <v>2.9672820845348778E-05</v>
      </c>
      <c r="E57" s="2">
        <f t="shared" si="3"/>
        <v>-8746.96435220409</v>
      </c>
      <c r="F57" s="2">
        <f t="shared" si="5"/>
        <v>-0.03224676167487202</v>
      </c>
      <c r="G57" s="2">
        <f t="shared" si="6"/>
        <v>0.3224676167487202</v>
      </c>
    </row>
    <row r="58" spans="1:7" ht="12.75">
      <c r="A58">
        <f t="shared" si="4"/>
        <v>35</v>
      </c>
      <c r="B58" s="2">
        <f t="shared" si="0"/>
        <v>-3.054555087021197E-06</v>
      </c>
      <c r="C58" s="2">
        <f t="shared" si="1"/>
        <v>-8614.434589291905</v>
      </c>
      <c r="D58" s="2">
        <f t="shared" si="2"/>
        <v>3.0545550870211974E-05</v>
      </c>
      <c r="E58" s="2">
        <f t="shared" si="3"/>
        <v>-8614.434589291906</v>
      </c>
      <c r="F58" s="2">
        <f t="shared" si="5"/>
        <v>-0.03299278611103746</v>
      </c>
      <c r="G58" s="2">
        <f t="shared" si="6"/>
        <v>0.32992786111037464</v>
      </c>
    </row>
    <row r="59" spans="1:7" ht="12.75">
      <c r="A59">
        <f t="shared" si="4"/>
        <v>36</v>
      </c>
      <c r="B59" s="2">
        <f t="shared" si="0"/>
        <v>-3.141828089507517E-06</v>
      </c>
      <c r="C59" s="2">
        <f t="shared" si="1"/>
        <v>-8481.90482637972</v>
      </c>
      <c r="D59" s="2">
        <f t="shared" si="2"/>
        <v>3.141828089507518E-05</v>
      </c>
      <c r="E59" s="2">
        <f t="shared" si="3"/>
        <v>-8481.904826379721</v>
      </c>
      <c r="F59" s="2">
        <f t="shared" si="5"/>
        <v>-0.033727244276874756</v>
      </c>
      <c r="G59" s="2">
        <f t="shared" si="6"/>
        <v>0.3372724427687475</v>
      </c>
    </row>
    <row r="60" spans="1:7" ht="12.75">
      <c r="A60">
        <f t="shared" si="4"/>
        <v>37</v>
      </c>
      <c r="B60" s="2">
        <f t="shared" si="0"/>
        <v>-3.229101091993837E-06</v>
      </c>
      <c r="C60" s="2">
        <f t="shared" si="1"/>
        <v>-8349.37506346754</v>
      </c>
      <c r="D60" s="2">
        <f t="shared" si="2"/>
        <v>3.2291010919938374E-05</v>
      </c>
      <c r="E60" s="2">
        <f t="shared" si="3"/>
        <v>-8349.37506346754</v>
      </c>
      <c r="F60" s="2">
        <f t="shared" si="5"/>
        <v>-0.034450136172383905</v>
      </c>
      <c r="G60" s="2">
        <f t="shared" si="6"/>
        <v>0.344501361723839</v>
      </c>
    </row>
    <row r="61" spans="1:7" ht="12.75">
      <c r="A61">
        <f t="shared" si="4"/>
        <v>38</v>
      </c>
      <c r="B61" s="2">
        <f t="shared" si="0"/>
        <v>-3.316374094480157E-06</v>
      </c>
      <c r="C61" s="2">
        <f t="shared" si="1"/>
        <v>-8216.845300555355</v>
      </c>
      <c r="D61" s="2">
        <f t="shared" si="2"/>
        <v>3.3163740944801574E-05</v>
      </c>
      <c r="E61" s="2">
        <f t="shared" si="3"/>
        <v>-8216.845300555355</v>
      </c>
      <c r="F61" s="2">
        <f t="shared" si="5"/>
        <v>-0.03516146179756491</v>
      </c>
      <c r="G61" s="2">
        <f t="shared" si="6"/>
        <v>0.351614617975649</v>
      </c>
    </row>
    <row r="62" spans="1:7" ht="12.75">
      <c r="A62">
        <f t="shared" si="4"/>
        <v>39</v>
      </c>
      <c r="B62" s="2">
        <f t="shared" si="0"/>
        <v>-3.403647096966477E-06</v>
      </c>
      <c r="C62" s="2">
        <f t="shared" si="1"/>
        <v>-8084.315537643171</v>
      </c>
      <c r="D62" s="2">
        <f t="shared" si="2"/>
        <v>3.4036470969664775E-05</v>
      </c>
      <c r="E62" s="2">
        <f t="shared" si="3"/>
        <v>-8084.315537643173</v>
      </c>
      <c r="F62" s="2">
        <f t="shared" si="5"/>
        <v>-0.035861221152417765</v>
      </c>
      <c r="G62" s="2">
        <f t="shared" si="6"/>
        <v>0.35861221152417755</v>
      </c>
    </row>
    <row r="63" spans="1:7" ht="12.75">
      <c r="A63">
        <f t="shared" si="4"/>
        <v>40</v>
      </c>
      <c r="B63" s="2">
        <f t="shared" si="0"/>
        <v>-3.4909200994527968E-06</v>
      </c>
      <c r="C63" s="2">
        <f t="shared" si="1"/>
        <v>-7951.785774730988</v>
      </c>
      <c r="D63" s="2">
        <f t="shared" si="2"/>
        <v>3.4909200994527975E-05</v>
      </c>
      <c r="E63" s="2">
        <f t="shared" si="3"/>
        <v>-7951.785774730989</v>
      </c>
      <c r="F63" s="2">
        <f t="shared" si="5"/>
        <v>-0.036549414236942475</v>
      </c>
      <c r="G63" s="2">
        <f t="shared" si="6"/>
        <v>0.3654941423694246</v>
      </c>
    </row>
    <row r="64" spans="1:7" ht="12.75">
      <c r="A64">
        <f t="shared" si="4"/>
        <v>41</v>
      </c>
      <c r="B64" s="2">
        <f t="shared" si="0"/>
        <v>-3.5781931019391166E-06</v>
      </c>
      <c r="C64" s="2">
        <f t="shared" si="1"/>
        <v>-7819.256011818806</v>
      </c>
      <c r="D64" s="2">
        <f t="shared" si="2"/>
        <v>3.5781931019391175E-05</v>
      </c>
      <c r="E64" s="2">
        <f t="shared" si="3"/>
        <v>-7819.256011818807</v>
      </c>
      <c r="F64" s="2">
        <f t="shared" si="5"/>
        <v>-0.03722604105113904</v>
      </c>
      <c r="G64" s="2">
        <f t="shared" si="6"/>
        <v>0.37226041051139025</v>
      </c>
    </row>
    <row r="65" spans="1:7" ht="12.75">
      <c r="A65">
        <f t="shared" si="4"/>
        <v>42</v>
      </c>
      <c r="B65" s="2">
        <f t="shared" si="0"/>
        <v>-3.6654661044254364E-06</v>
      </c>
      <c r="C65" s="2">
        <f t="shared" si="1"/>
        <v>-7686.7262489066225</v>
      </c>
      <c r="D65" s="2">
        <f t="shared" si="2"/>
        <v>3.6654661044254375E-05</v>
      </c>
      <c r="E65" s="2">
        <f t="shared" si="3"/>
        <v>-7686.7262489066225</v>
      </c>
      <c r="F65" s="2">
        <f t="shared" si="5"/>
        <v>-0.037891101595007456</v>
      </c>
      <c r="G65" s="2">
        <f t="shared" si="6"/>
        <v>0.3789110159500744</v>
      </c>
    </row>
    <row r="66" spans="1:7" ht="12.75">
      <c r="A66">
        <f t="shared" si="4"/>
        <v>43</v>
      </c>
      <c r="B66" s="2">
        <f t="shared" si="0"/>
        <v>-3.7527391069117567E-06</v>
      </c>
      <c r="C66" s="2">
        <f t="shared" si="1"/>
        <v>-7554.196485994437</v>
      </c>
      <c r="D66" s="2">
        <f t="shared" si="2"/>
        <v>3.7527391069117575E-05</v>
      </c>
      <c r="E66" s="2">
        <f t="shared" si="3"/>
        <v>-7554.19648599444</v>
      </c>
      <c r="F66" s="2">
        <f t="shared" si="5"/>
        <v>-0.03854459586854772</v>
      </c>
      <c r="G66" s="2">
        <f t="shared" si="6"/>
        <v>0.3854459586854771</v>
      </c>
    </row>
    <row r="67" spans="1:7" ht="12.75">
      <c r="A67">
        <f t="shared" si="4"/>
        <v>44</v>
      </c>
      <c r="B67" s="2">
        <f t="shared" si="0"/>
        <v>-3.840012109398076E-06</v>
      </c>
      <c r="C67" s="2">
        <f t="shared" si="1"/>
        <v>-7421.666723082256</v>
      </c>
      <c r="D67" s="2">
        <f t="shared" si="2"/>
        <v>3.8400121093980775E-05</v>
      </c>
      <c r="E67" s="2">
        <f t="shared" si="3"/>
        <v>-7421.666723082256</v>
      </c>
      <c r="F67" s="2">
        <f t="shared" si="5"/>
        <v>-0.039186523871759846</v>
      </c>
      <c r="G67" s="2">
        <f t="shared" si="6"/>
        <v>0.3918652387175983</v>
      </c>
    </row>
    <row r="68" spans="1:7" ht="12.75">
      <c r="A68">
        <f t="shared" si="4"/>
        <v>45</v>
      </c>
      <c r="B68" s="2">
        <f t="shared" si="0"/>
        <v>-3.927285111884396E-06</v>
      </c>
      <c r="C68" s="2">
        <f t="shared" si="1"/>
        <v>-7289.1369601700735</v>
      </c>
      <c r="D68" s="2">
        <f t="shared" si="2"/>
        <v>3.9272851118843975E-05</v>
      </c>
      <c r="E68" s="2">
        <f t="shared" si="3"/>
        <v>-7289.1369601700735</v>
      </c>
      <c r="F68" s="2">
        <f t="shared" si="5"/>
        <v>-0.039816885604643824</v>
      </c>
      <c r="G68" s="2">
        <f t="shared" si="6"/>
        <v>0.3981688560464381</v>
      </c>
    </row>
    <row r="69" spans="1:7" ht="12.75">
      <c r="A69">
        <f t="shared" si="4"/>
        <v>46</v>
      </c>
      <c r="B69" s="2">
        <f t="shared" si="0"/>
        <v>-4.014558114370716E-06</v>
      </c>
      <c r="C69" s="2">
        <f t="shared" si="1"/>
        <v>-7156.60719725789</v>
      </c>
      <c r="D69" s="2">
        <f t="shared" si="2"/>
        <v>4.0145581143707175E-05</v>
      </c>
      <c r="E69" s="2">
        <f t="shared" si="3"/>
        <v>-7156.60719725789</v>
      </c>
      <c r="F69" s="2">
        <f t="shared" si="5"/>
        <v>-0.04043568106719966</v>
      </c>
      <c r="G69" s="2">
        <f t="shared" si="6"/>
        <v>0.4043568106719964</v>
      </c>
    </row>
    <row r="70" spans="1:7" ht="12.75">
      <c r="A70">
        <f t="shared" si="4"/>
        <v>47</v>
      </c>
      <c r="B70" s="2">
        <f t="shared" si="0"/>
        <v>-4.101831116857036E-06</v>
      </c>
      <c r="C70" s="2">
        <f t="shared" si="1"/>
        <v>-7024.077434345706</v>
      </c>
      <c r="D70" s="2">
        <f t="shared" si="2"/>
        <v>4.1018311168570375E-05</v>
      </c>
      <c r="E70" s="2">
        <f t="shared" si="3"/>
        <v>-7024.077434345706</v>
      </c>
      <c r="F70" s="2">
        <f t="shared" si="5"/>
        <v>-0.04104291025942734</v>
      </c>
      <c r="G70" s="2">
        <f t="shared" si="6"/>
        <v>0.41042910259427323</v>
      </c>
    </row>
    <row r="71" spans="1:7" ht="12.75">
      <c r="A71">
        <f t="shared" si="4"/>
        <v>48</v>
      </c>
      <c r="B71" s="2">
        <f t="shared" si="0"/>
        <v>-4.1891041193433555E-06</v>
      </c>
      <c r="C71" s="2">
        <f t="shared" si="1"/>
        <v>-6891.547671433524</v>
      </c>
      <c r="D71" s="2">
        <f t="shared" si="2"/>
        <v>4.1891041193433575E-05</v>
      </c>
      <c r="E71" s="2">
        <f t="shared" si="3"/>
        <v>-6891.547671433524</v>
      </c>
      <c r="F71" s="2">
        <f t="shared" si="5"/>
        <v>-0.04163857318132688</v>
      </c>
      <c r="G71" s="2">
        <f t="shared" si="6"/>
        <v>0.41638573181326854</v>
      </c>
    </row>
    <row r="72" spans="1:7" ht="12.75">
      <c r="A72">
        <f t="shared" si="4"/>
        <v>49</v>
      </c>
      <c r="B72" s="2">
        <f t="shared" si="0"/>
        <v>-4.276377121829676E-06</v>
      </c>
      <c r="C72" s="2">
        <f t="shared" si="1"/>
        <v>-6759.01790852134</v>
      </c>
      <c r="D72" s="2">
        <f t="shared" si="2"/>
        <v>4.276377121829677E-05</v>
      </c>
      <c r="E72" s="2">
        <f t="shared" si="3"/>
        <v>-6759.017908521341</v>
      </c>
      <c r="F72" s="2">
        <f t="shared" si="5"/>
        <v>-0.042222669832898276</v>
      </c>
      <c r="G72" s="2">
        <f t="shared" si="6"/>
        <v>0.42222669832898246</v>
      </c>
    </row>
    <row r="73" spans="1:7" ht="12.75">
      <c r="A73">
        <f t="shared" si="4"/>
        <v>50</v>
      </c>
      <c r="B73" s="2">
        <f t="shared" si="0"/>
        <v>-4.363650124315996E-06</v>
      </c>
      <c r="C73" s="2">
        <f t="shared" si="1"/>
        <v>-6626.488145609157</v>
      </c>
      <c r="D73" s="2">
        <f t="shared" si="2"/>
        <v>4.363650124315997E-05</v>
      </c>
      <c r="E73" s="2">
        <f t="shared" si="3"/>
        <v>-6626.488145609158</v>
      </c>
      <c r="F73" s="2">
        <f t="shared" si="5"/>
        <v>-0.04279520021414152</v>
      </c>
      <c r="G73" s="2">
        <f t="shared" si="6"/>
        <v>0.42795200214141493</v>
      </c>
    </row>
    <row r="74" spans="1:7" ht="12.75">
      <c r="A74">
        <f t="shared" si="4"/>
        <v>51</v>
      </c>
      <c r="B74" s="2">
        <f t="shared" si="0"/>
        <v>-4.450923126802316E-06</v>
      </c>
      <c r="C74" s="2">
        <f t="shared" si="1"/>
        <v>-6493.958382696975</v>
      </c>
      <c r="D74" s="2">
        <f t="shared" si="2"/>
        <v>4.450923126802317E-05</v>
      </c>
      <c r="E74" s="2">
        <f t="shared" si="3"/>
        <v>-6493.958382696975</v>
      </c>
      <c r="F74" s="2">
        <f t="shared" si="5"/>
        <v>-0.04335616432505662</v>
      </c>
      <c r="G74" s="2">
        <f t="shared" si="6"/>
        <v>0.4335616432505659</v>
      </c>
    </row>
    <row r="75" spans="1:7" ht="12.75">
      <c r="A75">
        <f t="shared" si="4"/>
        <v>52</v>
      </c>
      <c r="B75" s="2">
        <f t="shared" si="0"/>
        <v>-4.538196129288636E-06</v>
      </c>
      <c r="C75" s="2">
        <f t="shared" si="1"/>
        <v>-6361.42861978479</v>
      </c>
      <c r="D75" s="2">
        <f t="shared" si="2"/>
        <v>4.538196129288637E-05</v>
      </c>
      <c r="E75" s="2">
        <f t="shared" si="3"/>
        <v>-6361.4286197847905</v>
      </c>
      <c r="F75" s="2">
        <f t="shared" si="5"/>
        <v>-0.04390556216564358</v>
      </c>
      <c r="G75" s="2">
        <f t="shared" si="6"/>
        <v>0.4390556216564354</v>
      </c>
    </row>
    <row r="76" spans="1:7" ht="12.75">
      <c r="A76">
        <f t="shared" si="4"/>
        <v>53</v>
      </c>
      <c r="B76" s="2">
        <f t="shared" si="0"/>
        <v>-4.6254691317749555E-06</v>
      </c>
      <c r="C76" s="2">
        <f t="shared" si="1"/>
        <v>-6228.898856872607</v>
      </c>
      <c r="D76" s="2">
        <f t="shared" si="2"/>
        <v>4.625469131774957E-05</v>
      </c>
      <c r="E76" s="2">
        <f t="shared" si="3"/>
        <v>-6228.898856872608</v>
      </c>
      <c r="F76" s="2">
        <f t="shared" si="5"/>
        <v>-0.044443393735902385</v>
      </c>
      <c r="G76" s="2">
        <f t="shared" si="6"/>
        <v>0.4444339373590234</v>
      </c>
    </row>
    <row r="77" spans="1:7" ht="12.75">
      <c r="A77">
        <f t="shared" si="4"/>
        <v>54</v>
      </c>
      <c r="B77" s="2">
        <f t="shared" si="0"/>
        <v>-4.712742134261275E-06</v>
      </c>
      <c r="C77" s="2">
        <f t="shared" si="1"/>
        <v>-6096.369093960425</v>
      </c>
      <c r="D77" s="2">
        <f t="shared" si="2"/>
        <v>4.712742134261276E-05</v>
      </c>
      <c r="E77" s="2">
        <f t="shared" si="3"/>
        <v>-6096.369093960426</v>
      </c>
      <c r="F77" s="2">
        <f t="shared" si="5"/>
        <v>-0.04496965903583305</v>
      </c>
      <c r="G77" s="2">
        <f t="shared" si="6"/>
        <v>0.44969659035833004</v>
      </c>
    </row>
    <row r="78" spans="1:7" ht="12.75">
      <c r="A78">
        <f t="shared" si="4"/>
        <v>55</v>
      </c>
      <c r="B78" s="2">
        <f t="shared" si="0"/>
        <v>-4.800015136747595E-06</v>
      </c>
      <c r="C78" s="2">
        <f t="shared" si="1"/>
        <v>-5963.839331048242</v>
      </c>
      <c r="D78" s="2">
        <f t="shared" si="2"/>
        <v>4.800015136747596E-05</v>
      </c>
      <c r="E78" s="2">
        <f t="shared" si="3"/>
        <v>-5963.8393310482425</v>
      </c>
      <c r="F78" s="2">
        <f t="shared" si="5"/>
        <v>-0.04548435806543556</v>
      </c>
      <c r="G78" s="2">
        <f t="shared" si="6"/>
        <v>0.45484358065435515</v>
      </c>
    </row>
    <row r="79" spans="1:7" ht="12.75">
      <c r="A79">
        <f t="shared" si="4"/>
        <v>56</v>
      </c>
      <c r="B79" s="2">
        <f t="shared" si="0"/>
        <v>-4.887288139233916E-06</v>
      </c>
      <c r="C79" s="2">
        <f t="shared" si="1"/>
        <v>-5831.309568136057</v>
      </c>
      <c r="D79" s="2">
        <f t="shared" si="2"/>
        <v>4.887288139233916E-05</v>
      </c>
      <c r="E79" s="2">
        <f t="shared" si="3"/>
        <v>-5831.309568136058</v>
      </c>
      <c r="F79" s="2">
        <f t="shared" si="5"/>
        <v>-0.04598749082470993</v>
      </c>
      <c r="G79" s="2">
        <f t="shared" si="6"/>
        <v>0.4598749082470988</v>
      </c>
    </row>
    <row r="80" spans="1:7" ht="12.75">
      <c r="A80">
        <f t="shared" si="4"/>
        <v>57</v>
      </c>
      <c r="B80" s="2">
        <f t="shared" si="0"/>
        <v>-4.974561141720236E-06</v>
      </c>
      <c r="C80" s="2">
        <f t="shared" si="1"/>
        <v>-5698.779805223874</v>
      </c>
      <c r="D80" s="2">
        <f t="shared" si="2"/>
        <v>4.974561141720236E-05</v>
      </c>
      <c r="E80" s="2">
        <f t="shared" si="3"/>
        <v>-5698.779805223876</v>
      </c>
      <c r="F80" s="2">
        <f t="shared" si="5"/>
        <v>-0.046479057313656154</v>
      </c>
      <c r="G80" s="2">
        <f t="shared" si="6"/>
        <v>0.4647905731365611</v>
      </c>
    </row>
    <row r="81" spans="1:7" ht="12.75">
      <c r="A81">
        <f t="shared" si="4"/>
        <v>58</v>
      </c>
      <c r="B81" s="2">
        <f t="shared" si="0"/>
        <v>-5.0618341442065555E-06</v>
      </c>
      <c r="C81" s="2">
        <f t="shared" si="1"/>
        <v>-5566.250042311692</v>
      </c>
      <c r="D81" s="2">
        <f t="shared" si="2"/>
        <v>5.061834144206557E-05</v>
      </c>
      <c r="E81" s="2">
        <f t="shared" si="3"/>
        <v>-5566.250042311692</v>
      </c>
      <c r="F81" s="2">
        <f t="shared" si="5"/>
        <v>-0.04695905753227423</v>
      </c>
      <c r="G81" s="2">
        <f t="shared" si="6"/>
        <v>0.46959057532274184</v>
      </c>
    </row>
    <row r="82" spans="1:7" ht="12.75">
      <c r="A82">
        <f t="shared" si="4"/>
        <v>59</v>
      </c>
      <c r="B82" s="2">
        <f t="shared" si="0"/>
        <v>-5.149107146692875E-06</v>
      </c>
      <c r="C82" s="2">
        <f t="shared" si="1"/>
        <v>-5433.720279399509</v>
      </c>
      <c r="D82" s="2">
        <f t="shared" si="2"/>
        <v>5.149107146692877E-05</v>
      </c>
      <c r="E82" s="2">
        <f t="shared" si="3"/>
        <v>-5433.720279399509</v>
      </c>
      <c r="F82" s="2">
        <f t="shared" si="5"/>
        <v>-0.04742749148056416</v>
      </c>
      <c r="G82" s="2">
        <f t="shared" si="6"/>
        <v>0.4742749148056411</v>
      </c>
    </row>
    <row r="83" spans="1:7" ht="12.75">
      <c r="A83">
        <f t="shared" si="4"/>
        <v>60</v>
      </c>
      <c r="B83" s="2">
        <f t="shared" si="0"/>
        <v>-5.236380149179195E-06</v>
      </c>
      <c r="C83" s="2">
        <f t="shared" si="1"/>
        <v>-5301.190516487325</v>
      </c>
      <c r="D83" s="2">
        <f t="shared" si="2"/>
        <v>5.236380149179196E-05</v>
      </c>
      <c r="E83" s="2">
        <f t="shared" si="3"/>
        <v>-5301.190516487327</v>
      </c>
      <c r="F83" s="2">
        <f t="shared" si="5"/>
        <v>-0.047884359158525944</v>
      </c>
      <c r="G83" s="2">
        <f t="shared" si="6"/>
        <v>0.4788435915852589</v>
      </c>
    </row>
    <row r="84" spans="1:7" ht="12.75">
      <c r="A84">
        <f t="shared" si="4"/>
        <v>61</v>
      </c>
      <c r="B84" s="2">
        <f t="shared" si="0"/>
        <v>-5.323653151665515E-06</v>
      </c>
      <c r="C84" s="2">
        <f t="shared" si="1"/>
        <v>-5168.660753575143</v>
      </c>
      <c r="D84" s="2">
        <f t="shared" si="2"/>
        <v>5.323653151665516E-05</v>
      </c>
      <c r="E84" s="2">
        <f t="shared" si="3"/>
        <v>-5168.660753575144</v>
      </c>
      <c r="F84" s="2">
        <f t="shared" si="5"/>
        <v>-0.04832966056615958</v>
      </c>
      <c r="G84" s="2">
        <f t="shared" si="6"/>
        <v>0.48329660566159527</v>
      </c>
    </row>
    <row r="85" spans="1:7" ht="12.75">
      <c r="A85">
        <f t="shared" si="4"/>
        <v>62</v>
      </c>
      <c r="B85" s="2">
        <f t="shared" si="0"/>
        <v>-5.410926154151835E-06</v>
      </c>
      <c r="C85" s="2">
        <f t="shared" si="1"/>
        <v>-5036.130990662959</v>
      </c>
      <c r="D85" s="2">
        <f t="shared" si="2"/>
        <v>5.410926154151836E-05</v>
      </c>
      <c r="E85" s="2">
        <f t="shared" si="3"/>
        <v>-5036.130990662959</v>
      </c>
      <c r="F85" s="2">
        <f t="shared" si="5"/>
        <v>-0.04876339570346507</v>
      </c>
      <c r="G85" s="2">
        <f t="shared" si="6"/>
        <v>0.4876339570346502</v>
      </c>
    </row>
    <row r="86" spans="1:7" ht="12.75">
      <c r="A86">
        <f t="shared" si="4"/>
        <v>63</v>
      </c>
      <c r="B86" s="2">
        <f t="shared" si="0"/>
        <v>-5.498199156638155E-06</v>
      </c>
      <c r="C86" s="2">
        <f t="shared" si="1"/>
        <v>-4903.601227750776</v>
      </c>
      <c r="D86" s="2">
        <f t="shared" si="2"/>
        <v>5.498199156638156E-05</v>
      </c>
      <c r="E86" s="2">
        <f t="shared" si="3"/>
        <v>-4903.601227750776</v>
      </c>
      <c r="F86" s="2">
        <f t="shared" si="5"/>
        <v>-0.04918556457044242</v>
      </c>
      <c r="G86" s="2">
        <f t="shared" si="6"/>
        <v>0.4918556457044236</v>
      </c>
    </row>
    <row r="87" spans="1:7" ht="12.75">
      <c r="A87">
        <f t="shared" si="4"/>
        <v>64</v>
      </c>
      <c r="B87" s="2">
        <f t="shared" si="0"/>
        <v>-5.5854721591244745E-06</v>
      </c>
      <c r="C87" s="2">
        <f t="shared" si="1"/>
        <v>-4771.071464838594</v>
      </c>
      <c r="D87" s="2">
        <f t="shared" si="2"/>
        <v>5.585472159124476E-05</v>
      </c>
      <c r="E87" s="2">
        <f t="shared" si="3"/>
        <v>-4771.071464838594</v>
      </c>
      <c r="F87" s="2">
        <f t="shared" si="5"/>
        <v>-0.049596167167091615</v>
      </c>
      <c r="G87" s="2">
        <f t="shared" si="6"/>
        <v>0.4959616716709155</v>
      </c>
    </row>
    <row r="88" spans="1:7" ht="12.75">
      <c r="A88">
        <f t="shared" si="4"/>
        <v>65</v>
      </c>
      <c r="B88" s="2">
        <f aca="true" t="shared" si="7" ref="B88:B123">-$C$17*A88/100</f>
        <v>-5.672745161610794E-06</v>
      </c>
      <c r="C88" s="2">
        <f aca="true" t="shared" si="8" ref="C88:C123">-$G$3*$C$4*(+$C$17+B88)/$G$11/$G$10</f>
        <v>-4638.54170192641</v>
      </c>
      <c r="D88" s="2">
        <f aca="true" t="shared" si="9" ref="D88:D123">$C$16*A88/100</f>
        <v>5.6727451616107955E-05</v>
      </c>
      <c r="E88" s="2">
        <f aca="true" t="shared" si="10" ref="E88:E123">$G$3*$C$3*(-$C$16+D88)/$G$11/$G$10</f>
        <v>-4638.5417019264105</v>
      </c>
      <c r="F88" s="2">
        <f t="shared" si="5"/>
        <v>-0.04999520349341267</v>
      </c>
      <c r="G88" s="2">
        <f t="shared" si="6"/>
        <v>0.499952034934126</v>
      </c>
    </row>
    <row r="89" spans="1:7" ht="12.75">
      <c r="A89">
        <f aca="true" t="shared" si="11" ref="A89:A121">A88+1</f>
        <v>66</v>
      </c>
      <c r="B89" s="2">
        <f t="shared" si="7"/>
        <v>-5.760018164097114E-06</v>
      </c>
      <c r="C89" s="2">
        <f t="shared" si="8"/>
        <v>-4506.011939014227</v>
      </c>
      <c r="D89" s="2">
        <f t="shared" si="9"/>
        <v>5.7600181640971155E-05</v>
      </c>
      <c r="E89" s="2">
        <f t="shared" si="10"/>
        <v>-4506.011939014228</v>
      </c>
      <c r="F89" s="2">
        <f aca="true" t="shared" si="12" ref="F89:F123">(C89+C90)*0.5*(B89-B90)+F88</f>
        <v>-0.05038267354940557</v>
      </c>
      <c r="G89" s="2">
        <f aca="true" t="shared" si="13" ref="G89:G123">(E89+E90)*0.5*(D89-D90)+G88</f>
        <v>0.503826735494055</v>
      </c>
    </row>
    <row r="90" spans="1:7" ht="12.75">
      <c r="A90">
        <f t="shared" si="11"/>
        <v>67</v>
      </c>
      <c r="B90" s="2">
        <f t="shared" si="7"/>
        <v>-5.847291166583435E-06</v>
      </c>
      <c r="C90" s="2">
        <f t="shared" si="8"/>
        <v>-4373.482176102043</v>
      </c>
      <c r="D90" s="2">
        <f t="shared" si="9"/>
        <v>5.8472911665834355E-05</v>
      </c>
      <c r="E90" s="2">
        <f t="shared" si="10"/>
        <v>-4373.482176102045</v>
      </c>
      <c r="F90" s="2">
        <f t="shared" si="12"/>
        <v>-0.05075857733507033</v>
      </c>
      <c r="G90" s="2">
        <f t="shared" si="13"/>
        <v>0.5075857733507025</v>
      </c>
    </row>
    <row r="91" spans="1:7" ht="12.75">
      <c r="A91">
        <f t="shared" si="11"/>
        <v>68</v>
      </c>
      <c r="B91" s="2">
        <f t="shared" si="7"/>
        <v>-5.934564169069755E-06</v>
      </c>
      <c r="C91" s="2">
        <f t="shared" si="8"/>
        <v>-4240.95241318986</v>
      </c>
      <c r="D91" s="2">
        <f t="shared" si="9"/>
        <v>5.9345641690697555E-05</v>
      </c>
      <c r="E91" s="2">
        <f t="shared" si="10"/>
        <v>-4240.952413189861</v>
      </c>
      <c r="F91" s="2">
        <f t="shared" si="12"/>
        <v>-0.051122914850406945</v>
      </c>
      <c r="G91" s="2">
        <f t="shared" si="13"/>
        <v>0.5112291485040686</v>
      </c>
    </row>
    <row r="92" spans="1:7" ht="12.75">
      <c r="A92">
        <f t="shared" si="11"/>
        <v>69</v>
      </c>
      <c r="B92" s="2">
        <f t="shared" si="7"/>
        <v>-6.0218371715560745E-06</v>
      </c>
      <c r="C92" s="2">
        <f t="shared" si="8"/>
        <v>-4108.422650277677</v>
      </c>
      <c r="D92" s="2">
        <f t="shared" si="9"/>
        <v>6.0218371715560755E-05</v>
      </c>
      <c r="E92" s="2">
        <f t="shared" si="10"/>
        <v>-4108.422650277677</v>
      </c>
      <c r="F92" s="2">
        <f t="shared" si="12"/>
        <v>-0.05147568609541541</v>
      </c>
      <c r="G92" s="2">
        <f t="shared" si="13"/>
        <v>0.5147568609541533</v>
      </c>
    </row>
    <row r="93" spans="1:7" ht="12.75">
      <c r="A93">
        <f t="shared" si="11"/>
        <v>70</v>
      </c>
      <c r="B93" s="2">
        <f t="shared" si="7"/>
        <v>-6.109110174042394E-06</v>
      </c>
      <c r="C93" s="2">
        <f t="shared" si="8"/>
        <v>-3975.892887365494</v>
      </c>
      <c r="D93" s="2">
        <f t="shared" si="9"/>
        <v>6.109110174042395E-05</v>
      </c>
      <c r="E93" s="2">
        <f t="shared" si="10"/>
        <v>-3975.892887365496</v>
      </c>
      <c r="F93" s="2">
        <f t="shared" si="12"/>
        <v>-0.05181689107009573</v>
      </c>
      <c r="G93" s="2">
        <f t="shared" si="13"/>
        <v>0.5181689107009565</v>
      </c>
    </row>
    <row r="94" spans="1:7" ht="12.75">
      <c r="A94">
        <f t="shared" si="11"/>
        <v>71</v>
      </c>
      <c r="B94" s="2">
        <f t="shared" si="7"/>
        <v>-6.196383176528714E-06</v>
      </c>
      <c r="C94" s="2">
        <f t="shared" si="8"/>
        <v>-3843.3631244533112</v>
      </c>
      <c r="D94" s="2">
        <f t="shared" si="9"/>
        <v>6.196383176528716E-05</v>
      </c>
      <c r="E94" s="2">
        <f t="shared" si="10"/>
        <v>-3843.3631244533112</v>
      </c>
      <c r="F94" s="2">
        <f t="shared" si="12"/>
        <v>-0.052146529774447906</v>
      </c>
      <c r="G94" s="2">
        <f t="shared" si="13"/>
        <v>0.5214652977444783</v>
      </c>
    </row>
    <row r="95" spans="1:7" ht="12.75">
      <c r="A95">
        <f t="shared" si="11"/>
        <v>72</v>
      </c>
      <c r="B95" s="2">
        <f t="shared" si="7"/>
        <v>-6.283656179015034E-06</v>
      </c>
      <c r="C95" s="2">
        <f t="shared" si="8"/>
        <v>-3710.833361541128</v>
      </c>
      <c r="D95" s="2">
        <f t="shared" si="9"/>
        <v>6.283656179015036E-05</v>
      </c>
      <c r="E95" s="2">
        <f t="shared" si="10"/>
        <v>-3710.8333615411275</v>
      </c>
      <c r="F95" s="2">
        <f t="shared" si="12"/>
        <v>-0.05246460220847193</v>
      </c>
      <c r="G95" s="2">
        <f t="shared" si="13"/>
        <v>0.5246460220847184</v>
      </c>
    </row>
    <row r="96" spans="1:7" ht="12.75">
      <c r="A96">
        <f t="shared" si="11"/>
        <v>73</v>
      </c>
      <c r="B96" s="2">
        <f t="shared" si="7"/>
        <v>-6.370929181501354E-06</v>
      </c>
      <c r="C96" s="2">
        <f t="shared" si="8"/>
        <v>-3578.303598628945</v>
      </c>
      <c r="D96" s="2">
        <f t="shared" si="9"/>
        <v>6.370929181501356E-05</v>
      </c>
      <c r="E96" s="2">
        <f t="shared" si="10"/>
        <v>-3578.303598628945</v>
      </c>
      <c r="F96" s="2">
        <f t="shared" si="12"/>
        <v>-0.052771108372167815</v>
      </c>
      <c r="G96" s="2">
        <f t="shared" si="13"/>
        <v>0.5277110837216772</v>
      </c>
    </row>
    <row r="97" spans="1:7" ht="12.75">
      <c r="A97">
        <f t="shared" si="11"/>
        <v>74</v>
      </c>
      <c r="B97" s="2">
        <f t="shared" si="7"/>
        <v>-6.458202183987674E-06</v>
      </c>
      <c r="C97" s="2">
        <f t="shared" si="8"/>
        <v>-3445.773835716762</v>
      </c>
      <c r="D97" s="2">
        <f t="shared" si="9"/>
        <v>6.458202183987675E-05</v>
      </c>
      <c r="E97" s="2">
        <f t="shared" si="10"/>
        <v>-3445.7738357167627</v>
      </c>
      <c r="F97" s="2">
        <f t="shared" si="12"/>
        <v>-0.05306604826553555</v>
      </c>
      <c r="G97" s="2">
        <f t="shared" si="13"/>
        <v>0.5306604826553545</v>
      </c>
    </row>
    <row r="98" spans="1:7" ht="12.75">
      <c r="A98">
        <f t="shared" si="11"/>
        <v>75</v>
      </c>
      <c r="B98" s="2">
        <f t="shared" si="7"/>
        <v>-6.545475186473994E-06</v>
      </c>
      <c r="C98" s="2">
        <f t="shared" si="8"/>
        <v>-3313.2440728045776</v>
      </c>
      <c r="D98" s="2">
        <f t="shared" si="9"/>
        <v>6.545475186473996E-05</v>
      </c>
      <c r="E98" s="2">
        <f t="shared" si="10"/>
        <v>-3313.2440728045785</v>
      </c>
      <c r="F98" s="2">
        <f t="shared" si="12"/>
        <v>-0.05334942188857514</v>
      </c>
      <c r="G98" s="2">
        <f t="shared" si="13"/>
        <v>0.5334942188857503</v>
      </c>
    </row>
    <row r="99" spans="1:7" ht="12.75">
      <c r="A99">
        <f t="shared" si="11"/>
        <v>76</v>
      </c>
      <c r="B99" s="2">
        <f t="shared" si="7"/>
        <v>-6.632748188960314E-06</v>
      </c>
      <c r="C99" s="2">
        <f t="shared" si="8"/>
        <v>-3180.714309892395</v>
      </c>
      <c r="D99" s="2">
        <f t="shared" si="9"/>
        <v>6.632748188960315E-05</v>
      </c>
      <c r="E99" s="2">
        <f t="shared" si="10"/>
        <v>-3180.714309892396</v>
      </c>
      <c r="F99" s="2">
        <f t="shared" si="12"/>
        <v>-0.05362122924128658</v>
      </c>
      <c r="G99" s="2">
        <f t="shared" si="13"/>
        <v>0.5362122924128647</v>
      </c>
    </row>
    <row r="100" spans="1:7" ht="12.75">
      <c r="A100">
        <f t="shared" si="11"/>
        <v>77</v>
      </c>
      <c r="B100" s="2">
        <f t="shared" si="7"/>
        <v>-6.720021191446634E-06</v>
      </c>
      <c r="C100" s="2">
        <f t="shared" si="8"/>
        <v>-3048.184546980212</v>
      </c>
      <c r="D100" s="2">
        <f t="shared" si="9"/>
        <v>6.720021191446636E-05</v>
      </c>
      <c r="E100" s="2">
        <f t="shared" si="10"/>
        <v>-3048.184546980212</v>
      </c>
      <c r="F100" s="2">
        <f t="shared" si="12"/>
        <v>-0.053881470323669876</v>
      </c>
      <c r="G100" s="2">
        <f t="shared" si="13"/>
        <v>0.5388147032366977</v>
      </c>
    </row>
    <row r="101" spans="1:7" ht="12.75">
      <c r="A101">
        <f t="shared" si="11"/>
        <v>78</v>
      </c>
      <c r="B101" s="2">
        <f t="shared" si="7"/>
        <v>-6.807294193932954E-06</v>
      </c>
      <c r="C101" s="2">
        <f t="shared" si="8"/>
        <v>-2915.6547840680287</v>
      </c>
      <c r="D101" s="2">
        <f t="shared" si="9"/>
        <v>6.807294193932955E-05</v>
      </c>
      <c r="E101" s="2">
        <f t="shared" si="10"/>
        <v>-2915.654784068029</v>
      </c>
      <c r="F101" s="2">
        <f t="shared" si="12"/>
        <v>-0.054130145135725026</v>
      </c>
      <c r="G101" s="2">
        <f t="shared" si="13"/>
        <v>0.5413014513572492</v>
      </c>
    </row>
    <row r="102" spans="1:7" ht="12.75">
      <c r="A102">
        <f t="shared" si="11"/>
        <v>79</v>
      </c>
      <c r="B102" s="2">
        <f t="shared" si="7"/>
        <v>-6.894567196419274E-06</v>
      </c>
      <c r="C102" s="2">
        <f t="shared" si="8"/>
        <v>-2783.125021155846</v>
      </c>
      <c r="D102" s="2">
        <f t="shared" si="9"/>
        <v>6.894567196419274E-05</v>
      </c>
      <c r="E102" s="2">
        <f t="shared" si="10"/>
        <v>-2783.1250211558477</v>
      </c>
      <c r="F102" s="2">
        <f t="shared" si="12"/>
        <v>-0.05436725367745203</v>
      </c>
      <c r="G102" s="2">
        <f t="shared" si="13"/>
        <v>0.5436725367745192</v>
      </c>
    </row>
    <row r="103" spans="1:7" ht="12.75">
      <c r="A103">
        <f t="shared" si="11"/>
        <v>80</v>
      </c>
      <c r="B103" s="2">
        <f t="shared" si="7"/>
        <v>-6.9818401989055936E-06</v>
      </c>
      <c r="C103" s="2">
        <f t="shared" si="8"/>
        <v>-2650.5952582436626</v>
      </c>
      <c r="D103" s="2">
        <f t="shared" si="9"/>
        <v>6.981840198905595E-05</v>
      </c>
      <c r="E103" s="2">
        <f t="shared" si="10"/>
        <v>-2650.5952582436635</v>
      </c>
      <c r="F103" s="2">
        <f t="shared" si="12"/>
        <v>-0.054592795948850886</v>
      </c>
      <c r="G103" s="2">
        <f t="shared" si="13"/>
        <v>0.5459279594885077</v>
      </c>
    </row>
    <row r="104" spans="1:7" ht="12.75">
      <c r="A104">
        <f t="shared" si="11"/>
        <v>81</v>
      </c>
      <c r="B104" s="2">
        <f t="shared" si="7"/>
        <v>-7.069113201391913E-06</v>
      </c>
      <c r="C104" s="2">
        <f t="shared" si="8"/>
        <v>-2518.0654953314797</v>
      </c>
      <c r="D104" s="2">
        <f t="shared" si="9"/>
        <v>7.069113201391914E-05</v>
      </c>
      <c r="E104" s="2">
        <f t="shared" si="10"/>
        <v>-2518.065495331481</v>
      </c>
      <c r="F104" s="2">
        <f t="shared" si="12"/>
        <v>-0.0548067719499216</v>
      </c>
      <c r="G104" s="2">
        <f t="shared" si="13"/>
        <v>0.5480677194992148</v>
      </c>
    </row>
    <row r="105" spans="1:7" ht="12.75">
      <c r="A105">
        <f t="shared" si="11"/>
        <v>82</v>
      </c>
      <c r="B105" s="2">
        <f t="shared" si="7"/>
        <v>-7.156386203878233E-06</v>
      </c>
      <c r="C105" s="2">
        <f t="shared" si="8"/>
        <v>-2385.535732419297</v>
      </c>
      <c r="D105" s="2">
        <f t="shared" si="9"/>
        <v>7.156386203878235E-05</v>
      </c>
      <c r="E105" s="2">
        <f t="shared" si="10"/>
        <v>-2385.535732419297</v>
      </c>
      <c r="F105" s="2">
        <f t="shared" si="12"/>
        <v>-0.05500918168066416</v>
      </c>
      <c r="G105" s="2">
        <f t="shared" si="13"/>
        <v>0.5500918168066404</v>
      </c>
    </row>
    <row r="106" spans="1:7" ht="12.75">
      <c r="A106">
        <f t="shared" si="11"/>
        <v>83</v>
      </c>
      <c r="B106" s="2">
        <f t="shared" si="7"/>
        <v>-7.243659206364553E-06</v>
      </c>
      <c r="C106" s="2">
        <f t="shared" si="8"/>
        <v>-2253.0059695071136</v>
      </c>
      <c r="D106" s="2">
        <f t="shared" si="9"/>
        <v>7.243659206364554E-05</v>
      </c>
      <c r="E106" s="2">
        <f t="shared" si="10"/>
        <v>-2253.005969507114</v>
      </c>
      <c r="F106" s="2">
        <f t="shared" si="12"/>
        <v>-0.05520002514107858</v>
      </c>
      <c r="G106" s="2">
        <f t="shared" si="13"/>
        <v>0.5520002514107846</v>
      </c>
    </row>
    <row r="107" spans="1:7" ht="12.75">
      <c r="A107">
        <f t="shared" si="11"/>
        <v>84</v>
      </c>
      <c r="B107" s="2">
        <f t="shared" si="7"/>
        <v>-7.330932208850873E-06</v>
      </c>
      <c r="C107" s="2">
        <f t="shared" si="8"/>
        <v>-2120.4762065949303</v>
      </c>
      <c r="D107" s="2">
        <f t="shared" si="9"/>
        <v>7.330932208850875E-05</v>
      </c>
      <c r="E107" s="2">
        <f t="shared" si="10"/>
        <v>-2120.47620659493</v>
      </c>
      <c r="F107" s="2">
        <f t="shared" si="12"/>
        <v>-0.05537930233116485</v>
      </c>
      <c r="G107" s="2">
        <f t="shared" si="13"/>
        <v>0.5537930233116473</v>
      </c>
    </row>
    <row r="108" spans="1:7" ht="12.75">
      <c r="A108">
        <f t="shared" si="11"/>
        <v>85</v>
      </c>
      <c r="B108" s="2">
        <f t="shared" si="7"/>
        <v>-7.4182052113371936E-06</v>
      </c>
      <c r="C108" s="2">
        <f t="shared" si="8"/>
        <v>-1987.9464436827461</v>
      </c>
      <c r="D108" s="2">
        <f t="shared" si="9"/>
        <v>7.418205211337194E-05</v>
      </c>
      <c r="E108" s="2">
        <f t="shared" si="10"/>
        <v>-1987.946443682748</v>
      </c>
      <c r="F108" s="2">
        <f t="shared" si="12"/>
        <v>-0.05554701325092297</v>
      </c>
      <c r="G108" s="2">
        <f t="shared" si="13"/>
        <v>0.5554701325092285</v>
      </c>
    </row>
    <row r="109" spans="1:7" ht="12.75">
      <c r="A109">
        <f t="shared" si="11"/>
        <v>86</v>
      </c>
      <c r="B109" s="2">
        <f t="shared" si="7"/>
        <v>-7.505478213823513E-06</v>
      </c>
      <c r="C109" s="2">
        <f t="shared" si="8"/>
        <v>-1855.4166807705635</v>
      </c>
      <c r="D109" s="2">
        <f t="shared" si="9"/>
        <v>7.505478213823515E-05</v>
      </c>
      <c r="E109" s="2">
        <f t="shared" si="10"/>
        <v>-1855.4166807705637</v>
      </c>
      <c r="F109" s="2">
        <f t="shared" si="12"/>
        <v>-0.05570315790035295</v>
      </c>
      <c r="G109" s="2">
        <f t="shared" si="13"/>
        <v>0.5570315790035283</v>
      </c>
    </row>
    <row r="110" spans="1:7" ht="12.75">
      <c r="A110">
        <f t="shared" si="11"/>
        <v>87</v>
      </c>
      <c r="B110" s="2">
        <f t="shared" si="7"/>
        <v>-7.592751216309833E-06</v>
      </c>
      <c r="C110" s="2">
        <f t="shared" si="8"/>
        <v>-1722.8869178583805</v>
      </c>
      <c r="D110" s="2">
        <f t="shared" si="9"/>
        <v>7.592751216309834E-05</v>
      </c>
      <c r="E110" s="2">
        <f t="shared" si="10"/>
        <v>-1722.8869178583814</v>
      </c>
      <c r="F110" s="2">
        <f t="shared" si="12"/>
        <v>-0.055847736279454774</v>
      </c>
      <c r="G110" s="2">
        <f t="shared" si="13"/>
        <v>0.5584773627945466</v>
      </c>
    </row>
    <row r="111" spans="1:7" ht="12.75">
      <c r="A111">
        <f t="shared" si="11"/>
        <v>88</v>
      </c>
      <c r="B111" s="2">
        <f t="shared" si="7"/>
        <v>-7.680024218796152E-06</v>
      </c>
      <c r="C111" s="2">
        <f t="shared" si="8"/>
        <v>-1590.3571549461985</v>
      </c>
      <c r="D111" s="2">
        <f t="shared" si="9"/>
        <v>7.680024218796155E-05</v>
      </c>
      <c r="E111" s="2">
        <f t="shared" si="10"/>
        <v>-1590.3571549461972</v>
      </c>
      <c r="F111" s="2">
        <f t="shared" si="12"/>
        <v>-0.05598074838822846</v>
      </c>
      <c r="G111" s="2">
        <f t="shared" si="13"/>
        <v>0.5598074838822834</v>
      </c>
    </row>
    <row r="112" spans="1:7" ht="12.75">
      <c r="A112">
        <f t="shared" si="11"/>
        <v>89</v>
      </c>
      <c r="B112" s="2">
        <f t="shared" si="7"/>
        <v>-7.767297221282473E-06</v>
      </c>
      <c r="C112" s="2">
        <f t="shared" si="8"/>
        <v>-1457.8273920340143</v>
      </c>
      <c r="D112" s="2">
        <f t="shared" si="9"/>
        <v>7.767297221282474E-05</v>
      </c>
      <c r="E112" s="2">
        <f t="shared" si="10"/>
        <v>-1457.8273920340146</v>
      </c>
      <c r="F112" s="2">
        <f t="shared" si="12"/>
        <v>-0.05610219422667399</v>
      </c>
      <c r="G112" s="2">
        <f t="shared" si="13"/>
        <v>0.5610219422667387</v>
      </c>
    </row>
    <row r="113" spans="1:7" ht="12.75">
      <c r="A113">
        <f t="shared" si="11"/>
        <v>90</v>
      </c>
      <c r="B113" s="2">
        <f t="shared" si="7"/>
        <v>-7.854570223768792E-06</v>
      </c>
      <c r="C113" s="2">
        <f t="shared" si="8"/>
        <v>-1325.2976291218326</v>
      </c>
      <c r="D113" s="2">
        <f t="shared" si="9"/>
        <v>7.854570223768795E-05</v>
      </c>
      <c r="E113" s="2">
        <f t="shared" si="10"/>
        <v>-1325.2976291218306</v>
      </c>
      <c r="F113" s="2">
        <f t="shared" si="12"/>
        <v>-0.05621207379479139</v>
      </c>
      <c r="G113" s="2">
        <f t="shared" si="13"/>
        <v>0.5621207379479126</v>
      </c>
    </row>
    <row r="114" spans="1:7" ht="12.75">
      <c r="A114">
        <f t="shared" si="11"/>
        <v>91</v>
      </c>
      <c r="B114" s="2">
        <f t="shared" si="7"/>
        <v>-7.941843226255113E-06</v>
      </c>
      <c r="C114" s="2">
        <f t="shared" si="8"/>
        <v>-1192.7678662096484</v>
      </c>
      <c r="D114" s="2">
        <f t="shared" si="9"/>
        <v>7.941843226255114E-05</v>
      </c>
      <c r="E114" s="2">
        <f t="shared" si="10"/>
        <v>-1192.7678662096484</v>
      </c>
      <c r="F114" s="2">
        <f t="shared" si="12"/>
        <v>-0.05631038709258063</v>
      </c>
      <c r="G114" s="2">
        <f t="shared" si="13"/>
        <v>0.563103870925805</v>
      </c>
    </row>
    <row r="115" spans="1:7" ht="12.75">
      <c r="A115">
        <f t="shared" si="11"/>
        <v>92</v>
      </c>
      <c r="B115" s="2">
        <f t="shared" si="7"/>
        <v>-8.029116228741432E-06</v>
      </c>
      <c r="C115" s="2">
        <f t="shared" si="8"/>
        <v>-1060.2381032974668</v>
      </c>
      <c r="D115" s="2">
        <f t="shared" si="9"/>
        <v>8.029116228741435E-05</v>
      </c>
      <c r="E115" s="2">
        <f t="shared" si="10"/>
        <v>-1060.238103297464</v>
      </c>
      <c r="F115" s="2">
        <f t="shared" si="12"/>
        <v>-0.05639713412004173</v>
      </c>
      <c r="G115" s="2">
        <f t="shared" si="13"/>
        <v>0.563971341200416</v>
      </c>
    </row>
    <row r="116" spans="1:7" ht="12.75">
      <c r="A116">
        <f t="shared" si="11"/>
        <v>93</v>
      </c>
      <c r="B116" s="2">
        <f t="shared" si="7"/>
        <v>-8.116389231227752E-06</v>
      </c>
      <c r="C116" s="2">
        <f t="shared" si="8"/>
        <v>-927.7083403852823</v>
      </c>
      <c r="D116" s="2">
        <f t="shared" si="9"/>
        <v>8.116389231227754E-05</v>
      </c>
      <c r="E116" s="2">
        <f t="shared" si="10"/>
        <v>-927.7083403852819</v>
      </c>
      <c r="F116" s="2">
        <f t="shared" si="12"/>
        <v>-0.056472314877174676</v>
      </c>
      <c r="G116" s="2">
        <f t="shared" si="13"/>
        <v>0.5647231487717456</v>
      </c>
    </row>
    <row r="117" spans="1:7" ht="12.75">
      <c r="A117">
        <f t="shared" si="11"/>
        <v>94</v>
      </c>
      <c r="B117" s="2">
        <f t="shared" si="7"/>
        <v>-8.203662233714071E-06</v>
      </c>
      <c r="C117" s="2">
        <f t="shared" si="8"/>
        <v>-795.1785774731006</v>
      </c>
      <c r="D117" s="2">
        <f t="shared" si="9"/>
        <v>8.203662233714075E-05</v>
      </c>
      <c r="E117" s="2">
        <f t="shared" si="10"/>
        <v>-795.1785774730976</v>
      </c>
      <c r="F117" s="2">
        <f t="shared" si="12"/>
        <v>-0.056535929363979484</v>
      </c>
      <c r="G117" s="2">
        <f t="shared" si="13"/>
        <v>0.5653592936397936</v>
      </c>
    </row>
    <row r="118" spans="1:7" ht="12.75">
      <c r="A118">
        <f t="shared" si="11"/>
        <v>95</v>
      </c>
      <c r="B118" s="2">
        <f t="shared" si="7"/>
        <v>-8.290935236200392E-06</v>
      </c>
      <c r="C118" s="2">
        <f t="shared" si="8"/>
        <v>-662.6488145609163</v>
      </c>
      <c r="D118" s="2">
        <f t="shared" si="9"/>
        <v>8.290935236200393E-05</v>
      </c>
      <c r="E118" s="2">
        <f t="shared" si="10"/>
        <v>-662.6488145609173</v>
      </c>
      <c r="F118" s="2">
        <f t="shared" si="12"/>
        <v>-0.05658797758045614</v>
      </c>
      <c r="G118" s="2">
        <f t="shared" si="13"/>
        <v>0.5658797758045603</v>
      </c>
    </row>
    <row r="119" spans="1:7" ht="12.75">
      <c r="A119">
        <f t="shared" si="11"/>
        <v>96</v>
      </c>
      <c r="B119" s="2">
        <f t="shared" si="7"/>
        <v>-8.378208238686711E-06</v>
      </c>
      <c r="C119" s="2">
        <f t="shared" si="8"/>
        <v>-530.1190516487345</v>
      </c>
      <c r="D119" s="2">
        <f t="shared" si="9"/>
        <v>8.378208238686715E-05</v>
      </c>
      <c r="E119" s="2">
        <f t="shared" si="10"/>
        <v>-530.1190516487309</v>
      </c>
      <c r="F119" s="2">
        <f t="shared" si="12"/>
        <v>-0.056628459526604655</v>
      </c>
      <c r="G119" s="2">
        <f t="shared" si="13"/>
        <v>0.5662845952660454</v>
      </c>
    </row>
    <row r="120" spans="1:7" ht="12.75">
      <c r="A120">
        <f t="shared" si="11"/>
        <v>97</v>
      </c>
      <c r="B120" s="2">
        <f t="shared" si="7"/>
        <v>-8.465481241173033E-06</v>
      </c>
      <c r="C120" s="2">
        <f t="shared" si="8"/>
        <v>-397.58928873654776</v>
      </c>
      <c r="D120" s="2">
        <f t="shared" si="9"/>
        <v>8.465481241173033E-05</v>
      </c>
      <c r="E120" s="2">
        <f t="shared" si="10"/>
        <v>-397.5892887365508</v>
      </c>
      <c r="F120" s="2">
        <f t="shared" si="12"/>
        <v>-0.05665737520242502</v>
      </c>
      <c r="G120" s="2">
        <f t="shared" si="13"/>
        <v>0.566573752024249</v>
      </c>
    </row>
    <row r="121" spans="1:7" ht="12.75">
      <c r="A121">
        <f t="shared" si="11"/>
        <v>98</v>
      </c>
      <c r="B121" s="2">
        <f t="shared" si="7"/>
        <v>-8.552754243659352E-06</v>
      </c>
      <c r="C121" s="2">
        <f t="shared" si="8"/>
        <v>-265.059525824366</v>
      </c>
      <c r="D121" s="2">
        <f t="shared" si="9"/>
        <v>8.552754243659354E-05</v>
      </c>
      <c r="E121" s="2">
        <f t="shared" si="10"/>
        <v>-265.0595258243665</v>
      </c>
      <c r="F121" s="2">
        <f t="shared" si="12"/>
        <v>-0.05667472460791724</v>
      </c>
      <c r="G121" s="2">
        <f t="shared" si="13"/>
        <v>0.5667472460791712</v>
      </c>
    </row>
    <row r="122" spans="1:7" ht="12.75">
      <c r="A122">
        <f>A121+1</f>
        <v>99</v>
      </c>
      <c r="B122" s="2">
        <f t="shared" si="7"/>
        <v>-8.640027246145673E-06</v>
      </c>
      <c r="C122" s="2">
        <f t="shared" si="8"/>
        <v>-132.5297629121817</v>
      </c>
      <c r="D122" s="2">
        <f t="shared" si="9"/>
        <v>8.640027246145673E-05</v>
      </c>
      <c r="E122" s="2">
        <f t="shared" si="10"/>
        <v>-132.52976291218428</v>
      </c>
      <c r="F122" s="2">
        <f t="shared" si="12"/>
        <v>-0.05668050774308131</v>
      </c>
      <c r="G122" s="2">
        <f t="shared" si="13"/>
        <v>0.5668050774308119</v>
      </c>
    </row>
    <row r="123" spans="1:7" ht="12.75">
      <c r="A123">
        <f>A122+1</f>
        <v>100</v>
      </c>
      <c r="B123" s="2">
        <f t="shared" si="7"/>
        <v>-8.727300248631992E-06</v>
      </c>
      <c r="C123" s="2">
        <f t="shared" si="8"/>
        <v>0</v>
      </c>
      <c r="D123" s="2">
        <f t="shared" si="9"/>
        <v>8.727300248631994E-05</v>
      </c>
      <c r="E123" s="2">
        <f t="shared" si="10"/>
        <v>0</v>
      </c>
      <c r="F123" s="2">
        <f t="shared" si="12"/>
        <v>-0.05668050774308131</v>
      </c>
      <c r="G123" s="2">
        <f t="shared" si="13"/>
        <v>0.5668050774308119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fhirose</dc:creator>
  <cp:keywords/>
  <dc:description/>
  <cp:lastModifiedBy> </cp:lastModifiedBy>
  <dcterms:created xsi:type="dcterms:W3CDTF">2007-10-23T09:29:17Z</dcterms:created>
  <dcterms:modified xsi:type="dcterms:W3CDTF">2009-11-11T08:35:30Z</dcterms:modified>
  <cp:category/>
  <cp:version/>
  <cp:contentType/>
  <cp:contentStatus/>
</cp:coreProperties>
</file>