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I:\R2集積回路\"/>
    </mc:Choice>
  </mc:AlternateContent>
  <xr:revisionPtr revIDLastSave="0" documentId="8_{4046D0E9-0A4E-433E-8587-D03F71819269}" xr6:coauthVersionLast="45" xr6:coauthVersionMax="45" xr10:uidLastSave="{00000000-0000-0000-0000-000000000000}"/>
  <bookViews>
    <workbookView xWindow="-114" yWindow="-114" windowWidth="27602" windowHeight="15027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1" i="2" l="1"/>
  <c r="H11" i="1"/>
  <c r="K11" i="1" s="1"/>
  <c r="C11" i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C32" i="1" s="1"/>
  <c r="C33" i="1" s="1"/>
  <c r="C34" i="1" s="1"/>
  <c r="C35" i="1" s="1"/>
  <c r="C36" i="1" s="1"/>
  <c r="C37" i="1" s="1"/>
  <c r="C38" i="1" s="1"/>
  <c r="C39" i="1" s="1"/>
  <c r="C40" i="1" s="1"/>
  <c r="C41" i="1" s="1"/>
  <c r="C42" i="1" s="1"/>
  <c r="C43" i="1" s="1"/>
  <c r="C44" i="1" s="1"/>
  <c r="C45" i="1" s="1"/>
  <c r="C46" i="1" s="1"/>
  <c r="C47" i="1" s="1"/>
  <c r="C48" i="1" s="1"/>
  <c r="C49" i="1" s="1"/>
  <c r="K10" i="1"/>
  <c r="C50" i="1" l="1"/>
  <c r="H12" i="1"/>
  <c r="I12" i="1" s="1"/>
  <c r="I11" i="1"/>
  <c r="I10" i="1"/>
  <c r="I4" i="1"/>
  <c r="C51" i="1" l="1"/>
  <c r="K12" i="1"/>
  <c r="H13" i="1"/>
  <c r="D4" i="1"/>
  <c r="D49" i="1" s="1"/>
  <c r="D10" i="1"/>
  <c r="L10" i="1" s="1"/>
  <c r="D19" i="1" l="1"/>
  <c r="D50" i="1"/>
  <c r="D11" i="1"/>
  <c r="L11" i="1" s="1"/>
  <c r="C52" i="1"/>
  <c r="D51" i="1"/>
  <c r="K13" i="1"/>
  <c r="H14" i="1"/>
  <c r="I13" i="1"/>
  <c r="D18" i="1"/>
  <c r="D12" i="1"/>
  <c r="L12" i="1" s="1"/>
  <c r="D13" i="1"/>
  <c r="D14" i="1"/>
  <c r="D16" i="1"/>
  <c r="D15" i="1"/>
  <c r="D17" i="1"/>
  <c r="C53" i="1" l="1"/>
  <c r="D52" i="1"/>
  <c r="H15" i="1"/>
  <c r="K14" i="1"/>
  <c r="I14" i="1"/>
  <c r="L14" i="1" s="1"/>
  <c r="L13" i="1"/>
  <c r="D20" i="1"/>
  <c r="C54" i="1" l="1"/>
  <c r="D53" i="1"/>
  <c r="H16" i="1"/>
  <c r="K15" i="1"/>
  <c r="I15" i="1"/>
  <c r="L15" i="1" s="1"/>
  <c r="D21" i="1"/>
  <c r="C55" i="1" l="1"/>
  <c r="D54" i="1"/>
  <c r="H17" i="1"/>
  <c r="K16" i="1"/>
  <c r="I16" i="1"/>
  <c r="L16" i="1" s="1"/>
  <c r="D22" i="1"/>
  <c r="C56" i="1" l="1"/>
  <c r="D55" i="1"/>
  <c r="H18" i="1"/>
  <c r="K17" i="1"/>
  <c r="I17" i="1"/>
  <c r="L17" i="1" s="1"/>
  <c r="D23" i="1"/>
  <c r="C57" i="1" l="1"/>
  <c r="D56" i="1"/>
  <c r="K18" i="1"/>
  <c r="H19" i="1"/>
  <c r="I18" i="1"/>
  <c r="L18" i="1" s="1"/>
  <c r="D24" i="1"/>
  <c r="C58" i="1" l="1"/>
  <c r="D57" i="1"/>
  <c r="H20" i="1"/>
  <c r="K19" i="1"/>
  <c r="I19" i="1"/>
  <c r="L19" i="1" s="1"/>
  <c r="D25" i="1"/>
  <c r="C59" i="1" l="1"/>
  <c r="D58" i="1"/>
  <c r="K20" i="1"/>
  <c r="H21" i="1"/>
  <c r="I20" i="1"/>
  <c r="L20" i="1" s="1"/>
  <c r="D26" i="1"/>
  <c r="C60" i="1" l="1"/>
  <c r="D59" i="1"/>
  <c r="K21" i="1"/>
  <c r="H22" i="1"/>
  <c r="I21" i="1"/>
  <c r="L21" i="1" s="1"/>
  <c r="D27" i="1"/>
  <c r="C61" i="1" l="1"/>
  <c r="D60" i="1"/>
  <c r="H23" i="1"/>
  <c r="K22" i="1"/>
  <c r="I22" i="1"/>
  <c r="L22" i="1" s="1"/>
  <c r="D28" i="1"/>
  <c r="C62" i="1" l="1"/>
  <c r="D61" i="1"/>
  <c r="H24" i="1"/>
  <c r="K23" i="1"/>
  <c r="I23" i="1"/>
  <c r="L23" i="1" s="1"/>
  <c r="D29" i="1"/>
  <c r="C63" i="1" l="1"/>
  <c r="D62" i="1"/>
  <c r="H25" i="1"/>
  <c r="K24" i="1"/>
  <c r="I24" i="1"/>
  <c r="L24" i="1" s="1"/>
  <c r="D30" i="1"/>
  <c r="C64" i="1" l="1"/>
  <c r="D63" i="1"/>
  <c r="H26" i="1"/>
  <c r="K25" i="1"/>
  <c r="I25" i="1"/>
  <c r="L25" i="1" s="1"/>
  <c r="D31" i="1"/>
  <c r="C65" i="1" l="1"/>
  <c r="D64" i="1"/>
  <c r="K26" i="1"/>
  <c r="H27" i="1"/>
  <c r="I26" i="1"/>
  <c r="L26" i="1" s="1"/>
  <c r="D32" i="1"/>
  <c r="C66" i="1" l="1"/>
  <c r="D65" i="1"/>
  <c r="K27" i="1"/>
  <c r="H28" i="1"/>
  <c r="I27" i="1"/>
  <c r="L27" i="1" s="1"/>
  <c r="D33" i="1"/>
  <c r="C67" i="1" l="1"/>
  <c r="D66" i="1"/>
  <c r="K28" i="1"/>
  <c r="H29" i="1"/>
  <c r="I28" i="1"/>
  <c r="L28" i="1" s="1"/>
  <c r="D34" i="1"/>
  <c r="C68" i="1" l="1"/>
  <c r="D67" i="1"/>
  <c r="K29" i="1"/>
  <c r="H30" i="1"/>
  <c r="I29" i="1"/>
  <c r="L29" i="1" s="1"/>
  <c r="D35" i="1"/>
  <c r="C69" i="1" l="1"/>
  <c r="D68" i="1"/>
  <c r="K30" i="1"/>
  <c r="H31" i="1"/>
  <c r="I30" i="1"/>
  <c r="L30" i="1" s="1"/>
  <c r="D36" i="1"/>
  <c r="C70" i="1" l="1"/>
  <c r="D69" i="1"/>
  <c r="K31" i="1"/>
  <c r="H32" i="1"/>
  <c r="I31" i="1"/>
  <c r="L31" i="1" s="1"/>
  <c r="D37" i="1"/>
  <c r="C71" i="1" l="1"/>
  <c r="D70" i="1"/>
  <c r="H33" i="1"/>
  <c r="K32" i="1"/>
  <c r="I32" i="1"/>
  <c r="L32" i="1" s="1"/>
  <c r="D38" i="1"/>
  <c r="C72" i="1" l="1"/>
  <c r="D71" i="1"/>
  <c r="H34" i="1"/>
  <c r="K33" i="1"/>
  <c r="I33" i="1"/>
  <c r="L33" i="1" s="1"/>
  <c r="D39" i="1"/>
  <c r="C73" i="1" l="1"/>
  <c r="D72" i="1"/>
  <c r="K34" i="1"/>
  <c r="H35" i="1"/>
  <c r="I34" i="1"/>
  <c r="L34" i="1" s="1"/>
  <c r="D40" i="1"/>
  <c r="C74" i="1" l="1"/>
  <c r="D74" i="1" s="1"/>
  <c r="D73" i="1"/>
  <c r="K35" i="1"/>
  <c r="H36" i="1"/>
  <c r="I35" i="1"/>
  <c r="L35" i="1" s="1"/>
  <c r="D41" i="1"/>
  <c r="K36" i="1" l="1"/>
  <c r="H37" i="1"/>
  <c r="I36" i="1"/>
  <c r="L36" i="1" s="1"/>
  <c r="D42" i="1"/>
  <c r="K37" i="1" l="1"/>
  <c r="H38" i="1"/>
  <c r="I37" i="1"/>
  <c r="L37" i="1" s="1"/>
  <c r="D43" i="1"/>
  <c r="H39" i="1" l="1"/>
  <c r="K38" i="1"/>
  <c r="I38" i="1"/>
  <c r="L38" i="1" s="1"/>
  <c r="D44" i="1"/>
  <c r="H40" i="1" l="1"/>
  <c r="K39" i="1"/>
  <c r="I39" i="1"/>
  <c r="L39" i="1" s="1"/>
  <c r="D45" i="1"/>
  <c r="K40" i="1" l="1"/>
  <c r="H41" i="1"/>
  <c r="I40" i="1"/>
  <c r="L40" i="1" s="1"/>
  <c r="D46" i="1"/>
  <c r="H42" i="1" l="1"/>
  <c r="K41" i="1"/>
  <c r="I41" i="1"/>
  <c r="L41" i="1" s="1"/>
  <c r="D48" i="1"/>
  <c r="D47" i="1"/>
  <c r="H43" i="1" l="1"/>
  <c r="K42" i="1"/>
  <c r="I42" i="1"/>
  <c r="L42" i="1" s="1"/>
  <c r="K43" i="1" l="1"/>
  <c r="H44" i="1"/>
  <c r="I43" i="1"/>
  <c r="L43" i="1" s="1"/>
  <c r="H45" i="1" l="1"/>
  <c r="K44" i="1"/>
  <c r="I44" i="1"/>
  <c r="L44" i="1" s="1"/>
  <c r="K45" i="1" l="1"/>
  <c r="H46" i="1"/>
  <c r="I45" i="1"/>
  <c r="L45" i="1" s="1"/>
  <c r="K46" i="1" l="1"/>
  <c r="H47" i="1"/>
  <c r="I46" i="1"/>
  <c r="L46" i="1" s="1"/>
  <c r="H48" i="1" l="1"/>
  <c r="K47" i="1"/>
  <c r="I47" i="1"/>
  <c r="L47" i="1" s="1"/>
  <c r="H49" i="1" l="1"/>
  <c r="K48" i="1"/>
  <c r="I48" i="1"/>
  <c r="L48" i="1" s="1"/>
  <c r="H50" i="1" l="1"/>
  <c r="K49" i="1"/>
  <c r="I49" i="1"/>
  <c r="L49" i="1" s="1"/>
  <c r="H51" i="1" l="1"/>
  <c r="I50" i="1"/>
  <c r="L50" i="1" s="1"/>
  <c r="K50" i="1"/>
  <c r="H52" i="1" l="1"/>
  <c r="K51" i="1"/>
  <c r="I51" i="1"/>
  <c r="L51" i="1" s="1"/>
  <c r="H53" i="1" l="1"/>
  <c r="I52" i="1"/>
  <c r="L52" i="1" s="1"/>
  <c r="K52" i="1"/>
  <c r="H54" i="1" l="1"/>
  <c r="I53" i="1"/>
  <c r="L53" i="1" s="1"/>
  <c r="K53" i="1"/>
  <c r="H55" i="1" l="1"/>
  <c r="I54" i="1"/>
  <c r="L54" i="1" s="1"/>
  <c r="K54" i="1"/>
  <c r="H56" i="1" l="1"/>
  <c r="K55" i="1"/>
  <c r="I55" i="1"/>
  <c r="L55" i="1" s="1"/>
  <c r="H57" i="1" l="1"/>
  <c r="K56" i="1"/>
  <c r="I56" i="1"/>
  <c r="L56" i="1" s="1"/>
  <c r="H58" i="1" l="1"/>
  <c r="I57" i="1"/>
  <c r="L57" i="1" s="1"/>
  <c r="K57" i="1"/>
  <c r="H59" i="1" l="1"/>
  <c r="K58" i="1"/>
  <c r="I58" i="1"/>
  <c r="L58" i="1" s="1"/>
  <c r="H60" i="1" l="1"/>
  <c r="K59" i="1"/>
  <c r="I59" i="1"/>
  <c r="L59" i="1" s="1"/>
  <c r="H61" i="1" l="1"/>
  <c r="K60" i="1"/>
  <c r="I60" i="1"/>
  <c r="L60" i="1" s="1"/>
  <c r="H62" i="1" l="1"/>
  <c r="I61" i="1"/>
  <c r="L61" i="1" s="1"/>
  <c r="K61" i="1"/>
  <c r="H63" i="1" l="1"/>
  <c r="I62" i="1"/>
  <c r="L62" i="1" s="1"/>
  <c r="K62" i="1"/>
  <c r="H64" i="1" l="1"/>
  <c r="K63" i="1"/>
  <c r="I63" i="1"/>
  <c r="L63" i="1" s="1"/>
  <c r="H65" i="1" l="1"/>
  <c r="I64" i="1"/>
  <c r="L64" i="1" s="1"/>
  <c r="K64" i="1"/>
  <c r="H66" i="1" l="1"/>
  <c r="I65" i="1"/>
  <c r="L65" i="1" s="1"/>
  <c r="K65" i="1"/>
  <c r="H67" i="1" l="1"/>
  <c r="K66" i="1"/>
  <c r="I66" i="1"/>
  <c r="L66" i="1" s="1"/>
  <c r="H68" i="1" l="1"/>
  <c r="K67" i="1"/>
  <c r="I67" i="1"/>
  <c r="L67" i="1" s="1"/>
  <c r="H69" i="1" l="1"/>
  <c r="K68" i="1"/>
  <c r="I68" i="1"/>
  <c r="L68" i="1" s="1"/>
  <c r="H70" i="1" l="1"/>
  <c r="I69" i="1"/>
  <c r="L69" i="1" s="1"/>
  <c r="K69" i="1"/>
  <c r="H71" i="1" l="1"/>
  <c r="I70" i="1"/>
  <c r="L70" i="1" s="1"/>
  <c r="K70" i="1"/>
  <c r="H72" i="1" l="1"/>
  <c r="K71" i="1"/>
  <c r="I71" i="1"/>
  <c r="L71" i="1" s="1"/>
  <c r="H73" i="1" l="1"/>
  <c r="I72" i="1"/>
  <c r="L72" i="1" s="1"/>
  <c r="K72" i="1"/>
  <c r="H74" i="1" l="1"/>
  <c r="I73" i="1"/>
  <c r="L73" i="1" s="1"/>
  <c r="K73" i="1"/>
  <c r="K74" i="1" l="1"/>
  <c r="I74" i="1"/>
  <c r="L74" i="1" s="1"/>
</calcChain>
</file>

<file path=xl/sharedStrings.xml><?xml version="1.0" encoding="utf-8"?>
<sst xmlns="http://schemas.openxmlformats.org/spreadsheetml/2006/main" count="30" uniqueCount="20">
  <si>
    <t>本計算は、表面濃度が固溶限で決まり、濃度分布は補誤差関数にしたがう前提で計算されます</t>
    <rPh sb="0" eb="1">
      <t>ホン</t>
    </rPh>
    <rPh sb="1" eb="3">
      <t>ケイサン</t>
    </rPh>
    <rPh sb="5" eb="7">
      <t>ヒョウメン</t>
    </rPh>
    <rPh sb="7" eb="9">
      <t>ノウド</t>
    </rPh>
    <rPh sb="10" eb="13">
      <t>コヨウゲン</t>
    </rPh>
    <rPh sb="14" eb="15">
      <t>キ</t>
    </rPh>
    <rPh sb="18" eb="20">
      <t>ノウド</t>
    </rPh>
    <rPh sb="20" eb="22">
      <t>ブンプ</t>
    </rPh>
    <rPh sb="23" eb="24">
      <t>ホ</t>
    </rPh>
    <rPh sb="24" eb="26">
      <t>ゴサ</t>
    </rPh>
    <rPh sb="26" eb="28">
      <t>カンスウ</t>
    </rPh>
    <rPh sb="33" eb="35">
      <t>ゼンテイ</t>
    </rPh>
    <rPh sb="36" eb="38">
      <t>ケイサン</t>
    </rPh>
    <phoneticPr fontId="1"/>
  </si>
  <si>
    <t>拡散係数D</t>
    <rPh sb="0" eb="2">
      <t>カクサン</t>
    </rPh>
    <rPh sb="2" eb="4">
      <t>ケイスウ</t>
    </rPh>
    <phoneticPr fontId="1"/>
  </si>
  <si>
    <t>固溶源</t>
    <rPh sb="0" eb="2">
      <t>コヨウ</t>
    </rPh>
    <rPh sb="2" eb="3">
      <t>ゲン</t>
    </rPh>
    <phoneticPr fontId="1"/>
  </si>
  <si>
    <t>ｃｍ＾2／ｓ</t>
    <phoneticPr fontId="1"/>
  </si>
  <si>
    <t>/cm^3</t>
    <phoneticPr fontId="1"/>
  </si>
  <si>
    <t>拡散時間</t>
    <rPh sb="0" eb="2">
      <t>カクサン</t>
    </rPh>
    <rPh sb="2" eb="4">
      <t>ジカン</t>
    </rPh>
    <phoneticPr fontId="1"/>
  </si>
  <si>
    <t>s</t>
    <phoneticPr fontId="1"/>
  </si>
  <si>
    <t>ｘ [μm]</t>
    <phoneticPr fontId="1"/>
  </si>
  <si>
    <t>この列に数字を入れてみて下さい</t>
    <rPh sb="2" eb="3">
      <t>レツ</t>
    </rPh>
    <rPh sb="4" eb="6">
      <t>スウジ</t>
    </rPh>
    <rPh sb="7" eb="8">
      <t>イ</t>
    </rPh>
    <rPh sb="12" eb="13">
      <t>クダ</t>
    </rPh>
    <phoneticPr fontId="1"/>
  </si>
  <si>
    <t>前提条件</t>
    <rPh sb="0" eb="2">
      <t>ゼンテイ</t>
    </rPh>
    <rPh sb="2" eb="4">
      <t>ジョウケン</t>
    </rPh>
    <phoneticPr fontId="1"/>
  </si>
  <si>
    <t>計算結果</t>
    <rPh sb="0" eb="2">
      <t>ケイサン</t>
    </rPh>
    <rPh sb="2" eb="4">
      <t>ケッカ</t>
    </rPh>
    <phoneticPr fontId="1"/>
  </si>
  <si>
    <t>|Nd-Na+1e15|</t>
    <phoneticPr fontId="1"/>
  </si>
  <si>
    <t>x</t>
    <phoneticPr fontId="1"/>
  </si>
  <si>
    <r>
      <t>Ｎ</t>
    </r>
    <r>
      <rPr>
        <vertAlign val="subscript"/>
        <sz val="11"/>
        <color theme="1"/>
        <rFont val="游ゴシック"/>
        <family val="3"/>
        <charset val="128"/>
        <scheme val="minor"/>
      </rPr>
      <t>D</t>
    </r>
    <r>
      <rPr>
        <sz val="11"/>
        <color theme="1"/>
        <rFont val="游ゴシック"/>
        <family val="2"/>
        <charset val="128"/>
        <scheme val="minor"/>
      </rPr>
      <t xml:space="preserve"> [cm</t>
    </r>
    <r>
      <rPr>
        <vertAlign val="superscript"/>
        <sz val="11"/>
        <color theme="1"/>
        <rFont val="游ゴシック"/>
        <family val="3"/>
        <charset val="128"/>
        <scheme val="minor"/>
      </rPr>
      <t>-3</t>
    </r>
    <r>
      <rPr>
        <sz val="11"/>
        <color theme="1"/>
        <rFont val="游ゴシック"/>
        <family val="2"/>
        <charset val="128"/>
        <scheme val="minor"/>
      </rPr>
      <t>]</t>
    </r>
    <phoneticPr fontId="1"/>
  </si>
  <si>
    <r>
      <t>Ｎ</t>
    </r>
    <r>
      <rPr>
        <vertAlign val="subscript"/>
        <sz val="11"/>
        <color theme="1"/>
        <rFont val="游ゴシック"/>
        <family val="3"/>
        <charset val="128"/>
        <scheme val="minor"/>
      </rPr>
      <t>A</t>
    </r>
    <r>
      <rPr>
        <sz val="11"/>
        <color theme="1"/>
        <rFont val="游ゴシック"/>
        <family val="2"/>
        <charset val="128"/>
        <scheme val="minor"/>
      </rPr>
      <t xml:space="preserve"> [cm</t>
    </r>
    <r>
      <rPr>
        <vertAlign val="superscript"/>
        <sz val="11"/>
        <color theme="1"/>
        <rFont val="游ゴシック"/>
        <family val="3"/>
        <charset val="128"/>
        <scheme val="minor"/>
      </rPr>
      <t>-3</t>
    </r>
    <r>
      <rPr>
        <sz val="11"/>
        <color theme="1"/>
        <rFont val="游ゴシック"/>
        <family val="2"/>
        <charset val="128"/>
        <scheme val="minor"/>
      </rPr>
      <t>]</t>
    </r>
    <phoneticPr fontId="1"/>
  </si>
  <si>
    <t>B拡散計算</t>
    <rPh sb="1" eb="3">
      <t>カクサン</t>
    </rPh>
    <rPh sb="3" eb="5">
      <t>ケイサン</t>
    </rPh>
    <phoneticPr fontId="1"/>
  </si>
  <si>
    <t>P拡散計算</t>
    <rPh sb="1" eb="3">
      <t>カクサン</t>
    </rPh>
    <rPh sb="3" eb="5">
      <t>ケイサン</t>
    </rPh>
    <phoneticPr fontId="1"/>
  </si>
  <si>
    <t>二重拡散ドーピング濃度分布の計算</t>
    <rPh sb="0" eb="2">
      <t>ニジュウ</t>
    </rPh>
    <rPh sb="2" eb="4">
      <t>カクサン</t>
    </rPh>
    <rPh sb="9" eb="11">
      <t>ノウド</t>
    </rPh>
    <rPh sb="11" eb="13">
      <t>ブンプ</t>
    </rPh>
    <rPh sb="14" eb="16">
      <t>ケイサン</t>
    </rPh>
    <phoneticPr fontId="1"/>
  </si>
  <si>
    <t>　　</t>
  </si>
  <si>
    <t>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</si>
</sst>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vertAlign val="superscript"/>
      <sz val="11"/>
      <color theme="1"/>
      <name val="游ゴシック"/>
      <family val="3"/>
      <charset val="128"/>
      <scheme val="minor"/>
    </font>
    <font>
      <vertAlign val="subscript"/>
      <sz val="11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10.5"/>
      <color theme="1"/>
      <name val="游明朝"/>
      <family val="1"/>
      <charset val="128"/>
    </font>
    <font>
      <sz val="12"/>
      <color theme="1"/>
      <name val="游明朝"/>
      <family val="1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0" fillId="0" borderId="1" xfId="0" applyBorder="1">
      <alignment vertical="center"/>
    </xf>
    <xf numFmtId="11" fontId="0" fillId="0" borderId="1" xfId="0" applyNumberFormat="1" applyBorder="1">
      <alignment vertical="center"/>
    </xf>
    <xf numFmtId="0" fontId="0" fillId="0" borderId="0" xfId="0" applyBorder="1">
      <alignment vertical="center"/>
    </xf>
    <xf numFmtId="11" fontId="0" fillId="0" borderId="0" xfId="0" applyNumberFormat="1" applyBorder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justify" vertical="center"/>
    </xf>
    <xf numFmtId="0" fontId="7" fillId="0" borderId="0" xfId="0" applyFont="1" applyAlignment="1">
      <alignment horizontal="justify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083206890756502"/>
          <c:y val="0.15544444343113428"/>
          <c:w val="0.61553254656567569"/>
          <c:h val="0.69542560866207381"/>
        </c:manualLayout>
      </c:layout>
      <c:scatterChart>
        <c:scatterStyle val="lineMarker"/>
        <c:varyColors val="0"/>
        <c:ser>
          <c:idx val="0"/>
          <c:order val="0"/>
          <c:tx>
            <c:strRef>
              <c:f>Sheet1!$D$9</c:f>
              <c:strCache>
                <c:ptCount val="1"/>
                <c:pt idx="0">
                  <c:v>ＮD [cm-3]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Sheet1!$C$10:$C$48</c:f>
              <c:numCache>
                <c:formatCode>General</c:formatCode>
                <c:ptCount val="39"/>
                <c:pt idx="0">
                  <c:v>0</c:v>
                </c:pt>
                <c:pt idx="1">
                  <c:v>2.5000000000000001E-2</c:v>
                </c:pt>
                <c:pt idx="2">
                  <c:v>0.05</c:v>
                </c:pt>
                <c:pt idx="3">
                  <c:v>7.5000000000000011E-2</c:v>
                </c:pt>
                <c:pt idx="4">
                  <c:v>0.1</c:v>
                </c:pt>
                <c:pt idx="5">
                  <c:v>0.125</c:v>
                </c:pt>
                <c:pt idx="6">
                  <c:v>0.15</c:v>
                </c:pt>
                <c:pt idx="7">
                  <c:v>0.17499999999999999</c:v>
                </c:pt>
                <c:pt idx="8">
                  <c:v>0.19999999999999998</c:v>
                </c:pt>
                <c:pt idx="9">
                  <c:v>0.22499999999999998</c:v>
                </c:pt>
                <c:pt idx="10">
                  <c:v>0.24999999999999997</c:v>
                </c:pt>
                <c:pt idx="11">
                  <c:v>0.27499999999999997</c:v>
                </c:pt>
                <c:pt idx="12">
                  <c:v>0.3</c:v>
                </c:pt>
                <c:pt idx="13">
                  <c:v>0.32500000000000001</c:v>
                </c:pt>
                <c:pt idx="14">
                  <c:v>0.35000000000000003</c:v>
                </c:pt>
                <c:pt idx="15">
                  <c:v>0.37500000000000006</c:v>
                </c:pt>
                <c:pt idx="16">
                  <c:v>0.40000000000000008</c:v>
                </c:pt>
                <c:pt idx="17">
                  <c:v>0.4250000000000001</c:v>
                </c:pt>
                <c:pt idx="18">
                  <c:v>0.45000000000000012</c:v>
                </c:pt>
                <c:pt idx="19">
                  <c:v>0.47500000000000014</c:v>
                </c:pt>
                <c:pt idx="20">
                  <c:v>0.50000000000000011</c:v>
                </c:pt>
                <c:pt idx="21">
                  <c:v>0.52500000000000013</c:v>
                </c:pt>
                <c:pt idx="22">
                  <c:v>0.55000000000000016</c:v>
                </c:pt>
                <c:pt idx="23">
                  <c:v>0.57500000000000018</c:v>
                </c:pt>
                <c:pt idx="24">
                  <c:v>0.6000000000000002</c:v>
                </c:pt>
                <c:pt idx="25">
                  <c:v>0.62500000000000022</c:v>
                </c:pt>
                <c:pt idx="26">
                  <c:v>0.65000000000000024</c:v>
                </c:pt>
                <c:pt idx="27">
                  <c:v>0.67500000000000027</c:v>
                </c:pt>
                <c:pt idx="28">
                  <c:v>0.70000000000000029</c:v>
                </c:pt>
                <c:pt idx="29">
                  <c:v>0.72500000000000031</c:v>
                </c:pt>
                <c:pt idx="30">
                  <c:v>0.75000000000000033</c:v>
                </c:pt>
                <c:pt idx="31">
                  <c:v>0.77500000000000036</c:v>
                </c:pt>
                <c:pt idx="32">
                  <c:v>0.80000000000000038</c:v>
                </c:pt>
                <c:pt idx="33">
                  <c:v>0.8250000000000004</c:v>
                </c:pt>
                <c:pt idx="34">
                  <c:v>0.85000000000000042</c:v>
                </c:pt>
                <c:pt idx="35">
                  <c:v>0.87500000000000044</c:v>
                </c:pt>
                <c:pt idx="36">
                  <c:v>0.90000000000000047</c:v>
                </c:pt>
                <c:pt idx="37">
                  <c:v>0.92500000000000049</c:v>
                </c:pt>
                <c:pt idx="38">
                  <c:v>0.95000000000000051</c:v>
                </c:pt>
              </c:numCache>
            </c:numRef>
          </c:xVal>
          <c:yVal>
            <c:numRef>
              <c:f>Sheet1!$D$10:$D$48</c:f>
              <c:numCache>
                <c:formatCode>0.00E+00</c:formatCode>
                <c:ptCount val="39"/>
                <c:pt idx="0">
                  <c:v>1E+21</c:v>
                </c:pt>
                <c:pt idx="1">
                  <c:v>8.1947697677752114E+20</c:v>
                </c:pt>
                <c:pt idx="2">
                  <c:v>6.4807686813914602E+20</c:v>
                </c:pt>
                <c:pt idx="3">
                  <c:v>4.9356278970338928E+20</c:v>
                </c:pt>
                <c:pt idx="4">
                  <c:v>3.6131042852617873E+20</c:v>
                </c:pt>
                <c:pt idx="5">
                  <c:v>2.5383302921587353E+20</c:v>
                </c:pt>
                <c:pt idx="6">
                  <c:v>1.7090352023079744E+20</c:v>
                </c:pt>
                <c:pt idx="7">
                  <c:v>1.1014892418594698E+20</c:v>
                </c:pt>
                <c:pt idx="8">
                  <c:v>6.7889154861829046E+19</c:v>
                </c:pt>
                <c:pt idx="9">
                  <c:v>3.9979602946256978E+19</c:v>
                </c:pt>
                <c:pt idx="10">
                  <c:v>2.2478873366125281E+19</c:v>
                </c:pt>
                <c:pt idx="11">
                  <c:v>1.2059616177490237E+19</c:v>
                </c:pt>
                <c:pt idx="12">
                  <c:v>6.1698993205441597E+18</c:v>
                </c:pt>
                <c:pt idx="13">
                  <c:v>3.0088676563490775E+18</c:v>
                </c:pt>
                <c:pt idx="14">
                  <c:v>1.3980746412115484E+18</c:v>
                </c:pt>
                <c:pt idx="15">
                  <c:v>6.1873501438541504E+17</c:v>
                </c:pt>
                <c:pt idx="16">
                  <c:v>2.6072963285531552E+17</c:v>
                </c:pt>
                <c:pt idx="17">
                  <c:v>1.0458475360023128E+17</c:v>
                </c:pt>
                <c:pt idx="18">
                  <c:v>3.9923974769013072E+16</c:v>
                </c:pt>
                <c:pt idx="19">
                  <c:v>1.4500864166904498E+16</c:v>
                </c:pt>
                <c:pt idx="20">
                  <c:v>5010331956390406</c:v>
                </c:pt>
                <c:pt idx="21">
                  <c:v>1646563397047312.8</c:v>
                </c:pt>
                <c:pt idx="22">
                  <c:v>514593654465027.19</c:v>
                </c:pt>
                <c:pt idx="23">
                  <c:v>152920565965299.28</c:v>
                </c:pt>
                <c:pt idx="24">
                  <c:v>43204630578274.508</c:v>
                </c:pt>
                <c:pt idx="25">
                  <c:v>11604067664083.047</c:v>
                </c:pt>
                <c:pt idx="26">
                  <c:v>2962531371304.8115</c:v>
                </c:pt>
                <c:pt idx="27">
                  <c:v>718868779847.48438</c:v>
                </c:pt>
                <c:pt idx="28">
                  <c:v>165781096285.72873</c:v>
                </c:pt>
                <c:pt idx="29">
                  <c:v>36331808445.594841</c:v>
                </c:pt>
                <c:pt idx="30">
                  <c:v>7566174380.6506081</c:v>
                </c:pt>
                <c:pt idx="31">
                  <c:v>1497187477.0927026</c:v>
                </c:pt>
                <c:pt idx="32">
                  <c:v>281489334.17502767</c:v>
                </c:pt>
                <c:pt idx="33">
                  <c:v>50281823.648939364</c:v>
                </c:pt>
                <c:pt idx="34">
                  <c:v>8533016.8637560979</c:v>
                </c:pt>
                <c:pt idx="35">
                  <c:v>1375680.2118192785</c:v>
                </c:pt>
                <c:pt idx="36">
                  <c:v>210687.09111518349</c:v>
                </c:pt>
                <c:pt idx="37">
                  <c:v>30651.199390692738</c:v>
                </c:pt>
                <c:pt idx="38">
                  <c:v>4235.7554353213518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68F-44B5-848F-71CC51C09A9F}"/>
            </c:ext>
          </c:extLst>
        </c:ser>
        <c:ser>
          <c:idx val="1"/>
          <c:order val="1"/>
          <c:tx>
            <c:strRef>
              <c:f>Sheet1!$I$9</c:f>
              <c:strCache>
                <c:ptCount val="1"/>
                <c:pt idx="0">
                  <c:v>ＮA [cm-3]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Sheet1!$H$10:$H$48</c:f>
              <c:numCache>
                <c:formatCode>General</c:formatCode>
                <c:ptCount val="39"/>
                <c:pt idx="0">
                  <c:v>0</c:v>
                </c:pt>
                <c:pt idx="1">
                  <c:v>2.5000000000000001E-2</c:v>
                </c:pt>
                <c:pt idx="2">
                  <c:v>0.05</c:v>
                </c:pt>
                <c:pt idx="3">
                  <c:v>7.5000000000000011E-2</c:v>
                </c:pt>
                <c:pt idx="4">
                  <c:v>0.1</c:v>
                </c:pt>
                <c:pt idx="5">
                  <c:v>0.125</c:v>
                </c:pt>
                <c:pt idx="6">
                  <c:v>0.15</c:v>
                </c:pt>
                <c:pt idx="7">
                  <c:v>0.17499999999999999</c:v>
                </c:pt>
                <c:pt idx="8">
                  <c:v>0.19999999999999998</c:v>
                </c:pt>
                <c:pt idx="9">
                  <c:v>0.22499999999999998</c:v>
                </c:pt>
                <c:pt idx="10">
                  <c:v>0.24999999999999997</c:v>
                </c:pt>
                <c:pt idx="11">
                  <c:v>0.27499999999999997</c:v>
                </c:pt>
                <c:pt idx="12">
                  <c:v>0.3</c:v>
                </c:pt>
                <c:pt idx="13">
                  <c:v>0.32500000000000001</c:v>
                </c:pt>
                <c:pt idx="14">
                  <c:v>0.35000000000000003</c:v>
                </c:pt>
                <c:pt idx="15">
                  <c:v>0.37500000000000006</c:v>
                </c:pt>
                <c:pt idx="16">
                  <c:v>0.40000000000000008</c:v>
                </c:pt>
                <c:pt idx="17">
                  <c:v>0.4250000000000001</c:v>
                </c:pt>
                <c:pt idx="18">
                  <c:v>0.45000000000000012</c:v>
                </c:pt>
                <c:pt idx="19">
                  <c:v>0.47500000000000014</c:v>
                </c:pt>
                <c:pt idx="20">
                  <c:v>0.50000000000000011</c:v>
                </c:pt>
                <c:pt idx="21">
                  <c:v>0.52500000000000013</c:v>
                </c:pt>
                <c:pt idx="22">
                  <c:v>0.55000000000000016</c:v>
                </c:pt>
                <c:pt idx="23">
                  <c:v>0.57500000000000018</c:v>
                </c:pt>
                <c:pt idx="24">
                  <c:v>0.6000000000000002</c:v>
                </c:pt>
                <c:pt idx="25">
                  <c:v>0.62500000000000022</c:v>
                </c:pt>
                <c:pt idx="26">
                  <c:v>0.65000000000000024</c:v>
                </c:pt>
                <c:pt idx="27">
                  <c:v>0.67500000000000027</c:v>
                </c:pt>
                <c:pt idx="28">
                  <c:v>0.70000000000000029</c:v>
                </c:pt>
                <c:pt idx="29">
                  <c:v>0.72500000000000031</c:v>
                </c:pt>
                <c:pt idx="30">
                  <c:v>0.75000000000000033</c:v>
                </c:pt>
                <c:pt idx="31">
                  <c:v>0.77500000000000036</c:v>
                </c:pt>
                <c:pt idx="32">
                  <c:v>0.80000000000000038</c:v>
                </c:pt>
                <c:pt idx="33">
                  <c:v>0.8250000000000004</c:v>
                </c:pt>
                <c:pt idx="34">
                  <c:v>0.85000000000000042</c:v>
                </c:pt>
                <c:pt idx="35">
                  <c:v>0.87500000000000044</c:v>
                </c:pt>
                <c:pt idx="36">
                  <c:v>0.90000000000000047</c:v>
                </c:pt>
                <c:pt idx="37">
                  <c:v>0.92500000000000049</c:v>
                </c:pt>
                <c:pt idx="38">
                  <c:v>0.95000000000000051</c:v>
                </c:pt>
              </c:numCache>
            </c:numRef>
          </c:xVal>
          <c:yVal>
            <c:numRef>
              <c:f>Sheet1!$I$10:$I$48</c:f>
              <c:numCache>
                <c:formatCode>0.00E+00</c:formatCode>
                <c:ptCount val="39"/>
                <c:pt idx="0">
                  <c:v>5E+20</c:v>
                </c:pt>
                <c:pt idx="1">
                  <c:v>4.3589930109830647E+20</c:v>
                </c:pt>
                <c:pt idx="2">
                  <c:v>3.734428166951819E+20</c:v>
                </c:pt>
                <c:pt idx="3">
                  <c:v>3.1414931858796059E+20</c:v>
                </c:pt>
                <c:pt idx="4">
                  <c:v>2.5930250821436273E+20</c:v>
                </c:pt>
                <c:pt idx="5">
                  <c:v>2.0987025129770729E+20</c:v>
                </c:pt>
                <c:pt idx="6">
                  <c:v>1.6646080403278296E+20</c:v>
                </c:pt>
                <c:pt idx="7">
                  <c:v>1.2931815987330517E+20</c:v>
                </c:pt>
                <c:pt idx="8">
                  <c:v>9.8352801229473464E+19</c:v>
                </c:pt>
                <c:pt idx="9">
                  <c:v>7.3199549641481978E+19</c:v>
                </c:pt>
                <c:pt idx="10">
                  <c:v>5.3291584787443843E+19</c:v>
                </c:pt>
                <c:pt idx="11">
                  <c:v>3.7939254986480607E+19</c:v>
                </c:pt>
                <c:pt idx="12">
                  <c:v>2.6403755708056809E+19</c:v>
                </c:pt>
                <c:pt idx="13">
                  <c:v>1.7958493033164304E+19</c:v>
                </c:pt>
                <c:pt idx="14">
                  <c:v>1.193422108228718E+19</c:v>
                </c:pt>
                <c:pt idx="15">
                  <c:v>7.7471474807840307E+18</c:v>
                </c:pt>
                <c:pt idx="16">
                  <c:v>4.911637253759618E+18</c:v>
                </c:pt>
                <c:pt idx="17">
                  <c:v>3.0406690240899067E+18</c:v>
                </c:pt>
                <c:pt idx="18">
                  <c:v>1.8378060588706079E+18</c:v>
                </c:pt>
                <c:pt idx="19">
                  <c:v>1.0843109936601112E+18</c:v>
                </c:pt>
                <c:pt idx="20">
                  <c:v>6.2441549404420954E+17</c:v>
                </c:pt>
                <c:pt idx="21">
                  <c:v>3.5091862132880506E+17</c:v>
                </c:pt>
                <c:pt idx="22">
                  <c:v>1.9244390063284326E+17</c:v>
                </c:pt>
                <c:pt idx="23">
                  <c:v>1.0297295728589581E+17</c:v>
                </c:pt>
                <c:pt idx="24">
                  <c:v>5.3755588364749992E+16</c:v>
                </c:pt>
                <c:pt idx="25">
                  <c:v>2.7375934746949376E+16</c:v>
                </c:pt>
                <c:pt idx="26">
                  <c:v>1.359958804787583E+16</c:v>
                </c:pt>
                <c:pt idx="27">
                  <c:v>6589664546231642</c:v>
                </c:pt>
                <c:pt idx="28">
                  <c:v>3114249384815588.5</c:v>
                </c:pt>
                <c:pt idx="29">
                  <c:v>1435390246099885.8</c:v>
                </c:pt>
                <c:pt idx="30">
                  <c:v>645192226243592.75</c:v>
                </c:pt>
                <c:pt idx="31">
                  <c:v>282806002601649.69</c:v>
                </c:pt>
                <c:pt idx="32">
                  <c:v>120878194055949.19</c:v>
                </c:pt>
                <c:pt idx="33">
                  <c:v>50378835532762.414</c:v>
                </c:pt>
                <c:pt idx="34">
                  <c:v>20472526969876.094</c:v>
                </c:pt>
                <c:pt idx="35">
                  <c:v>8111506650231.5605</c:v>
                </c:pt>
                <c:pt idx="36">
                  <c:v>3133452189074.2036</c:v>
                </c:pt>
                <c:pt idx="37">
                  <c:v>1180108223564.3857</c:v>
                </c:pt>
                <c:pt idx="38">
                  <c:v>433295842384.40863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0D4-4C4D-921E-ECC27B313172}"/>
            </c:ext>
          </c:extLst>
        </c:ser>
        <c:ser>
          <c:idx val="2"/>
          <c:order val="2"/>
          <c:tx>
            <c:strRef>
              <c:f>Sheet1!$L$9</c:f>
              <c:strCache>
                <c:ptCount val="1"/>
                <c:pt idx="0">
                  <c:v>|Nd-Na+1e15|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Sheet1!$K$10:$K$48</c:f>
              <c:numCache>
                <c:formatCode>General</c:formatCode>
                <c:ptCount val="39"/>
                <c:pt idx="0">
                  <c:v>0</c:v>
                </c:pt>
                <c:pt idx="1">
                  <c:v>2.5000000000000001E-2</c:v>
                </c:pt>
                <c:pt idx="2">
                  <c:v>0.05</c:v>
                </c:pt>
                <c:pt idx="3">
                  <c:v>7.5000000000000011E-2</c:v>
                </c:pt>
                <c:pt idx="4">
                  <c:v>0.1</c:v>
                </c:pt>
                <c:pt idx="5">
                  <c:v>0.125</c:v>
                </c:pt>
                <c:pt idx="6">
                  <c:v>0.15</c:v>
                </c:pt>
                <c:pt idx="7">
                  <c:v>0.17499999999999999</c:v>
                </c:pt>
                <c:pt idx="8">
                  <c:v>0.19999999999999998</c:v>
                </c:pt>
                <c:pt idx="9">
                  <c:v>0.22499999999999998</c:v>
                </c:pt>
                <c:pt idx="10">
                  <c:v>0.24999999999999997</c:v>
                </c:pt>
                <c:pt idx="11">
                  <c:v>0.27499999999999997</c:v>
                </c:pt>
                <c:pt idx="12">
                  <c:v>0.3</c:v>
                </c:pt>
                <c:pt idx="13">
                  <c:v>0.32500000000000001</c:v>
                </c:pt>
                <c:pt idx="14">
                  <c:v>0.35000000000000003</c:v>
                </c:pt>
                <c:pt idx="15">
                  <c:v>0.37500000000000006</c:v>
                </c:pt>
                <c:pt idx="16">
                  <c:v>0.40000000000000008</c:v>
                </c:pt>
                <c:pt idx="17">
                  <c:v>0.4250000000000001</c:v>
                </c:pt>
                <c:pt idx="18">
                  <c:v>0.45000000000000012</c:v>
                </c:pt>
                <c:pt idx="19">
                  <c:v>0.47500000000000014</c:v>
                </c:pt>
                <c:pt idx="20">
                  <c:v>0.50000000000000011</c:v>
                </c:pt>
                <c:pt idx="21">
                  <c:v>0.52500000000000013</c:v>
                </c:pt>
                <c:pt idx="22">
                  <c:v>0.55000000000000016</c:v>
                </c:pt>
                <c:pt idx="23">
                  <c:v>0.57500000000000018</c:v>
                </c:pt>
                <c:pt idx="24">
                  <c:v>0.6000000000000002</c:v>
                </c:pt>
                <c:pt idx="25">
                  <c:v>0.62500000000000022</c:v>
                </c:pt>
                <c:pt idx="26">
                  <c:v>0.65000000000000024</c:v>
                </c:pt>
                <c:pt idx="27">
                  <c:v>0.67500000000000027</c:v>
                </c:pt>
                <c:pt idx="28">
                  <c:v>0.70000000000000029</c:v>
                </c:pt>
                <c:pt idx="29">
                  <c:v>0.72500000000000031</c:v>
                </c:pt>
                <c:pt idx="30">
                  <c:v>0.75000000000000033</c:v>
                </c:pt>
                <c:pt idx="31">
                  <c:v>0.77500000000000036</c:v>
                </c:pt>
                <c:pt idx="32">
                  <c:v>0.80000000000000038</c:v>
                </c:pt>
                <c:pt idx="33">
                  <c:v>0.8250000000000004</c:v>
                </c:pt>
                <c:pt idx="34">
                  <c:v>0.85000000000000042</c:v>
                </c:pt>
                <c:pt idx="35">
                  <c:v>0.87500000000000044</c:v>
                </c:pt>
                <c:pt idx="36">
                  <c:v>0.90000000000000047</c:v>
                </c:pt>
                <c:pt idx="37">
                  <c:v>0.92500000000000049</c:v>
                </c:pt>
                <c:pt idx="38">
                  <c:v>0.95000000000000051</c:v>
                </c:pt>
              </c:numCache>
            </c:numRef>
          </c:xVal>
          <c:yVal>
            <c:numRef>
              <c:f>Sheet1!$L$10:$L$48</c:f>
              <c:numCache>
                <c:formatCode>General</c:formatCode>
                <c:ptCount val="39"/>
                <c:pt idx="0">
                  <c:v>5.0000099999999997E+20</c:v>
                </c:pt>
                <c:pt idx="1">
                  <c:v>3.835786756792147E+20</c:v>
                </c:pt>
                <c:pt idx="2">
                  <c:v>2.7463505144396412E+20</c:v>
                </c:pt>
                <c:pt idx="3">
                  <c:v>1.7941447111542869E+20</c:v>
                </c:pt>
                <c:pt idx="4">
                  <c:v>1.02008920311816E+20</c:v>
                </c:pt>
                <c:pt idx="5">
                  <c:v>4.3963777918166237E+19</c:v>
                </c:pt>
                <c:pt idx="6">
                  <c:v>4.4437161980144845E+18</c:v>
                </c:pt>
                <c:pt idx="7">
                  <c:v>1.9168235687358185E+19</c:v>
                </c:pt>
                <c:pt idx="8">
                  <c:v>3.0462646367644418E+19</c:v>
                </c:pt>
                <c:pt idx="9">
                  <c:v>3.3218946695225E+19</c:v>
                </c:pt>
                <c:pt idx="10">
                  <c:v>3.0811711421318562E+19</c:v>
                </c:pt>
                <c:pt idx="11">
                  <c:v>2.5878638808990368E+19</c:v>
                </c:pt>
                <c:pt idx="12">
                  <c:v>2.0232856387512648E+19</c:v>
                </c:pt>
                <c:pt idx="13">
                  <c:v>1.4948625376815227E+19</c:v>
                </c:pt>
                <c:pt idx="14">
                  <c:v>1.0535146441075632E+19</c:v>
                </c:pt>
                <c:pt idx="15">
                  <c:v>7.1274124663986156E+18</c:v>
                </c:pt>
                <c:pt idx="16">
                  <c:v>4.6499076209043026E+18</c:v>
                </c:pt>
                <c:pt idx="17">
                  <c:v>2.9350842704896753E+18</c:v>
                </c:pt>
                <c:pt idx="18">
                  <c:v>1.7968820841015949E+18</c:v>
                </c:pt>
                <c:pt idx="19">
                  <c:v>1.0688101294932068E+18</c:v>
                </c:pt>
                <c:pt idx="20">
                  <c:v>6.1840516208781914E+17</c:v>
                </c:pt>
                <c:pt idx="21">
                  <c:v>3.4827205793175776E+17</c:v>
                </c:pt>
                <c:pt idx="22">
                  <c:v>1.9092930697837824E+17</c:v>
                </c:pt>
                <c:pt idx="23">
                  <c:v>1.0182003671993051E+17</c:v>
                </c:pt>
                <c:pt idx="24">
                  <c:v>5.271238373417172E+16</c:v>
                </c:pt>
                <c:pt idx="25">
                  <c:v>2.6364330679285292E+16</c:v>
                </c:pt>
                <c:pt idx="26">
                  <c:v>1.2596625516504526E+16</c:v>
                </c:pt>
                <c:pt idx="27">
                  <c:v>5588945677451795</c:v>
                </c:pt>
                <c:pt idx="28">
                  <c:v>2114083603719303</c:v>
                </c:pt>
                <c:pt idx="29">
                  <c:v>435353914291440.25</c:v>
                </c:pt>
                <c:pt idx="30">
                  <c:v>354815339930787.88</c:v>
                </c:pt>
                <c:pt idx="31">
                  <c:v>717195494585827.38</c:v>
                </c:pt>
                <c:pt idx="32">
                  <c:v>879122087433385</c:v>
                </c:pt>
                <c:pt idx="33">
                  <c:v>949621214749061.25</c:v>
                </c:pt>
                <c:pt idx="34">
                  <c:v>979527481563140.75</c:v>
                </c:pt>
                <c:pt idx="35">
                  <c:v>991888494725448.63</c:v>
                </c:pt>
                <c:pt idx="36">
                  <c:v>996866548021612.88</c:v>
                </c:pt>
                <c:pt idx="37">
                  <c:v>998819891807086.88</c:v>
                </c:pt>
                <c:pt idx="38">
                  <c:v>999566704161851.38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0D4-4C4D-921E-ECC27B3131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0157032"/>
        <c:axId val="350154288"/>
      </c:scatterChart>
      <c:valAx>
        <c:axId val="350157032"/>
        <c:scaling>
          <c:orientation val="minMax"/>
          <c:max val="2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/>
                  <a:t>表面からの深さ　</a:t>
                </a:r>
                <a:r>
                  <a:rPr lang="en-US"/>
                  <a:t>x   (μm)</a:t>
                </a:r>
                <a:endParaRPr lang="ja-JP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50154288"/>
        <c:crosses val="autoZero"/>
        <c:crossBetween val="midCat"/>
      </c:valAx>
      <c:valAx>
        <c:axId val="350154288"/>
        <c:scaling>
          <c:logBase val="10"/>
          <c:orientation val="minMax"/>
          <c:min val="1000000000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/>
                  <a:t>ドーピング濃度　</a:t>
                </a:r>
                <a:r>
                  <a:rPr lang="en-US"/>
                  <a:t>(cm-3)</a:t>
                </a:r>
                <a:endParaRPr lang="ja-JP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0.00E+0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5015703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465310</xdr:colOff>
      <xdr:row>8</xdr:row>
      <xdr:rowOff>57622</xdr:rowOff>
    </xdr:from>
    <xdr:to>
      <xdr:col>21</xdr:col>
      <xdr:colOff>364120</xdr:colOff>
      <xdr:row>25</xdr:row>
      <xdr:rowOff>167206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6</xdr:col>
      <xdr:colOff>161925</xdr:colOff>
      <xdr:row>1</xdr:row>
      <xdr:rowOff>190500</xdr:rowOff>
    </xdr:from>
    <xdr:ext cx="184731" cy="264560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4552950" y="428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</xdr:col>
      <xdr:colOff>161925</xdr:colOff>
      <xdr:row>1</xdr:row>
      <xdr:rowOff>190500</xdr:rowOff>
    </xdr:from>
    <xdr:ext cx="184731" cy="264560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4552950" y="428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0.16234</cdr:x>
      <cdr:y>0.75002</cdr:y>
    </cdr:from>
    <cdr:to>
      <cdr:x>0.7774</cdr:x>
      <cdr:y>0.75002</cdr:y>
    </cdr:to>
    <cdr:cxnSp macro="">
      <cdr:nvCxnSpPr>
        <cdr:cNvPr id="3" name="直線コネクタ 2">
          <a:extLst xmlns:a="http://schemas.openxmlformats.org/drawingml/2006/main">
            <a:ext uri="{FF2B5EF4-FFF2-40B4-BE49-F238E27FC236}">
              <a16:creationId xmlns:a16="http://schemas.microsoft.com/office/drawing/2014/main" id="{83539670-0C8F-48E1-80CF-A7B17B20AE3A}"/>
            </a:ext>
          </a:extLst>
        </cdr:cNvPr>
        <cdr:cNvCxnSpPr/>
      </cdr:nvCxnSpPr>
      <cdr:spPr>
        <a:xfrm xmlns:a="http://schemas.openxmlformats.org/drawingml/2006/main">
          <a:off x="955329" y="3125143"/>
          <a:ext cx="3619500" cy="0"/>
        </a:xfrm>
        <a:prstGeom xmlns:a="http://schemas.openxmlformats.org/drawingml/2006/main" prst="line">
          <a:avLst/>
        </a:prstGeom>
        <a:ln xmlns:a="http://schemas.openxmlformats.org/drawingml/2006/main"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0.18014</cdr:x>
      <cdr:y>0.7043</cdr:y>
    </cdr:from>
    <cdr:to>
      <cdr:x>0.33553</cdr:x>
      <cdr:y>0.92375</cdr:y>
    </cdr:to>
    <cdr:sp macro="" textlink="">
      <cdr:nvSpPr>
        <cdr:cNvPr id="4" name="テキスト ボックス 3"/>
        <cdr:cNvSpPr txBox="1"/>
      </cdr:nvSpPr>
      <cdr:spPr>
        <a:xfrm xmlns:a="http://schemas.openxmlformats.org/drawingml/2006/main">
          <a:off x="1060104" y="2934643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0.44236</cdr:x>
      <cdr:y>0.67001</cdr:y>
    </cdr:from>
    <cdr:to>
      <cdr:x>0.72885</cdr:x>
      <cdr:y>0.74773</cdr:y>
    </cdr:to>
    <cdr:sp macro="" textlink="">
      <cdr:nvSpPr>
        <cdr:cNvPr id="5" name="テキスト ボックス 4"/>
        <cdr:cNvSpPr txBox="1"/>
      </cdr:nvSpPr>
      <cdr:spPr>
        <a:xfrm xmlns:a="http://schemas.openxmlformats.org/drawingml/2006/main">
          <a:off x="2603153" y="2791768"/>
          <a:ext cx="1685925" cy="3238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1100"/>
            <a:t>ウェハのドープ濃度</a:t>
          </a:r>
        </a:p>
      </cdr:txBody>
    </cdr:sp>
  </cdr:relSizeAnchor>
  <cdr:relSizeAnchor xmlns:cdr="http://schemas.openxmlformats.org/drawingml/2006/chartDrawing">
    <cdr:from>
      <cdr:x>0.20604</cdr:x>
      <cdr:y>0.06195</cdr:y>
    </cdr:from>
    <cdr:to>
      <cdr:x>0.20928</cdr:x>
      <cdr:y>0.40713</cdr:y>
    </cdr:to>
    <cdr:cxnSp macro="">
      <cdr:nvCxnSpPr>
        <cdr:cNvPr id="7" name="直線コネクタ 6">
          <a:extLst xmlns:a="http://schemas.openxmlformats.org/drawingml/2006/main">
            <a:ext uri="{FF2B5EF4-FFF2-40B4-BE49-F238E27FC236}">
              <a16:creationId xmlns:a16="http://schemas.microsoft.com/office/drawing/2014/main" id="{FF681918-36D7-43A5-9B57-F530D265C198}"/>
            </a:ext>
          </a:extLst>
        </cdr:cNvPr>
        <cdr:cNvCxnSpPr/>
      </cdr:nvCxnSpPr>
      <cdr:spPr>
        <a:xfrm xmlns:a="http://schemas.openxmlformats.org/drawingml/2006/main" flipV="1">
          <a:off x="1212504" y="258118"/>
          <a:ext cx="19050" cy="1438275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0.38591</cdr:x>
      <cdr:y>0.05966</cdr:y>
    </cdr:from>
    <cdr:to>
      <cdr:x>0.38591</cdr:x>
      <cdr:y>0.78888</cdr:y>
    </cdr:to>
    <cdr:cxnSp macro="">
      <cdr:nvCxnSpPr>
        <cdr:cNvPr id="9" name="直線コネクタ 8">
          <a:extLst xmlns:a="http://schemas.openxmlformats.org/drawingml/2006/main">
            <a:ext uri="{FF2B5EF4-FFF2-40B4-BE49-F238E27FC236}">
              <a16:creationId xmlns:a16="http://schemas.microsoft.com/office/drawing/2014/main" id="{90AEB482-8CBA-4014-AD68-D2B4FF1992D4}"/>
            </a:ext>
          </a:extLst>
        </cdr:cNvPr>
        <cdr:cNvCxnSpPr/>
      </cdr:nvCxnSpPr>
      <cdr:spPr>
        <a:xfrm xmlns:a="http://schemas.openxmlformats.org/drawingml/2006/main" flipV="1">
          <a:off x="2344489" y="248593"/>
          <a:ext cx="0" cy="3038475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0.20766</cdr:x>
      <cdr:y>0.11681</cdr:y>
    </cdr:from>
    <cdr:to>
      <cdr:x>0.38772</cdr:x>
      <cdr:y>0.11681</cdr:y>
    </cdr:to>
    <cdr:cxnSp macro="">
      <cdr:nvCxnSpPr>
        <cdr:cNvPr id="12" name="直線矢印コネクタ 11">
          <a:extLst xmlns:a="http://schemas.openxmlformats.org/drawingml/2006/main">
            <a:ext uri="{FF2B5EF4-FFF2-40B4-BE49-F238E27FC236}">
              <a16:creationId xmlns:a16="http://schemas.microsoft.com/office/drawing/2014/main" id="{11D9A362-184B-42D0-B58B-0C8C67E6C587}"/>
            </a:ext>
          </a:extLst>
        </cdr:cNvPr>
        <cdr:cNvCxnSpPr/>
      </cdr:nvCxnSpPr>
      <cdr:spPr>
        <a:xfrm xmlns:a="http://schemas.openxmlformats.org/drawingml/2006/main">
          <a:off x="1261588" y="486718"/>
          <a:ext cx="1093916" cy="0"/>
        </a:xfrm>
        <a:prstGeom xmlns:a="http://schemas.openxmlformats.org/drawingml/2006/main" prst="straightConnector1">
          <a:avLst/>
        </a:prstGeom>
        <a:ln xmlns:a="http://schemas.openxmlformats.org/drawingml/2006/main">
          <a:headEnd type="triangle" w="med" len="med"/>
          <a:tailEnd type="triangle" w="med" len="med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0.22223</cdr:x>
      <cdr:y>0.00251</cdr:y>
    </cdr:from>
    <cdr:to>
      <cdr:x>0.37761</cdr:x>
      <cdr:y>0.16253</cdr:y>
    </cdr:to>
    <cdr:sp macro="" textlink="">
      <cdr:nvSpPr>
        <cdr:cNvPr id="13" name="テキスト ボックス 12"/>
        <cdr:cNvSpPr txBox="1"/>
      </cdr:nvSpPr>
      <cdr:spPr>
        <a:xfrm xmlns:a="http://schemas.openxmlformats.org/drawingml/2006/main">
          <a:off x="1307754" y="10468"/>
          <a:ext cx="914400" cy="666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1100"/>
            <a:t>ベース幅</a:t>
          </a:r>
          <a:endParaRPr lang="en-US" altLang="ja-JP" sz="1100"/>
        </a:p>
        <a:p xmlns:a="http://schemas.openxmlformats.org/drawingml/2006/main">
          <a:r>
            <a:rPr lang="ja-JP" altLang="en-US" sz="1100"/>
            <a:t>　</a:t>
          </a:r>
          <a:r>
            <a:rPr lang="en-US" altLang="ja-JP" sz="1100"/>
            <a:t>0.6μ</a:t>
          </a:r>
          <a:r>
            <a:rPr lang="ja-JP" altLang="en-US" sz="1100"/>
            <a:t>ｍ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</xdr:row>
      <xdr:rowOff>0</xdr:rowOff>
    </xdr:from>
    <xdr:to>
      <xdr:col>7</xdr:col>
      <xdr:colOff>38100</xdr:colOff>
      <xdr:row>4</xdr:row>
      <xdr:rowOff>104775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0" y="476250"/>
          <a:ext cx="1409700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340326</xdr:colOff>
      <xdr:row>2</xdr:row>
      <xdr:rowOff>161925</xdr:rowOff>
    </xdr:from>
    <xdr:to>
      <xdr:col>9</xdr:col>
      <xdr:colOff>409575</xdr:colOff>
      <xdr:row>6</xdr:row>
      <xdr:rowOff>104775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69326" y="638175"/>
          <a:ext cx="2812449" cy="904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74"/>
  <sheetViews>
    <sheetView tabSelected="1" workbookViewId="0">
      <selection activeCell="R6" sqref="R6"/>
    </sheetView>
  </sheetViews>
  <sheetFormatPr defaultRowHeight="17.850000000000001" x14ac:dyDescent="0.4"/>
  <cols>
    <col min="3" max="3" width="9.875" customWidth="1"/>
    <col min="4" max="4" width="9.5" bestFit="1" customWidth="1"/>
    <col min="5" max="5" width="11.25" customWidth="1"/>
    <col min="9" max="9" width="9.5" bestFit="1" customWidth="1"/>
    <col min="10" max="10" width="12" customWidth="1"/>
    <col min="12" max="12" width="13.375" bestFit="1" customWidth="1"/>
  </cols>
  <sheetData>
    <row r="1" spans="1:12" ht="25.7" x14ac:dyDescent="0.4">
      <c r="A1" s="6" t="s">
        <v>17</v>
      </c>
      <c r="F1" t="s">
        <v>0</v>
      </c>
    </row>
    <row r="2" spans="1:12" x14ac:dyDescent="0.4">
      <c r="B2" s="5" t="s">
        <v>16</v>
      </c>
      <c r="G2" s="5" t="s">
        <v>15</v>
      </c>
    </row>
    <row r="3" spans="1:12" x14ac:dyDescent="0.4">
      <c r="B3" t="s">
        <v>9</v>
      </c>
      <c r="D3" t="s">
        <v>8</v>
      </c>
      <c r="G3" t="s">
        <v>9</v>
      </c>
      <c r="I3" t="s">
        <v>8</v>
      </c>
    </row>
    <row r="4" spans="1:12" x14ac:dyDescent="0.4">
      <c r="C4" s="1" t="s">
        <v>1</v>
      </c>
      <c r="D4" s="1">
        <f>0.0000000000001</f>
        <v>1E-13</v>
      </c>
      <c r="E4" s="1" t="s">
        <v>3</v>
      </c>
      <c r="H4" s="1" t="s">
        <v>1</v>
      </c>
      <c r="I4" s="1">
        <f>0.0000000000001</f>
        <v>1E-13</v>
      </c>
      <c r="J4" s="1" t="s">
        <v>3</v>
      </c>
      <c r="K4" s="3"/>
      <c r="L4" s="3"/>
    </row>
    <row r="5" spans="1:12" x14ac:dyDescent="0.4">
      <c r="C5" s="1" t="s">
        <v>2</v>
      </c>
      <c r="D5" s="2">
        <v>1E+21</v>
      </c>
      <c r="E5" s="1" t="s">
        <v>4</v>
      </c>
      <c r="H5" s="1" t="s">
        <v>2</v>
      </c>
      <c r="I5" s="2">
        <v>5E+20</v>
      </c>
      <c r="J5" s="1" t="s">
        <v>4</v>
      </c>
      <c r="K5" s="3"/>
      <c r="L5" s="3"/>
    </row>
    <row r="6" spans="1:12" x14ac:dyDescent="0.4">
      <c r="C6" s="1" t="s">
        <v>5</v>
      </c>
      <c r="D6" s="1">
        <v>600</v>
      </c>
      <c r="E6" s="1" t="s">
        <v>6</v>
      </c>
      <c r="H6" s="1" t="s">
        <v>5</v>
      </c>
      <c r="I6" s="1">
        <v>1200</v>
      </c>
      <c r="J6" s="1" t="s">
        <v>6</v>
      </c>
      <c r="K6" s="3"/>
      <c r="L6" s="3"/>
    </row>
    <row r="8" spans="1:12" x14ac:dyDescent="0.4">
      <c r="B8" t="s">
        <v>10</v>
      </c>
      <c r="G8" t="s">
        <v>10</v>
      </c>
    </row>
    <row r="9" spans="1:12" ht="19.25" x14ac:dyDescent="0.4">
      <c r="C9" s="1" t="s">
        <v>7</v>
      </c>
      <c r="D9" s="1" t="s">
        <v>13</v>
      </c>
      <c r="H9" s="1" t="s">
        <v>7</v>
      </c>
      <c r="I9" s="1" t="s">
        <v>14</v>
      </c>
      <c r="J9" s="3"/>
      <c r="K9" s="1" t="s">
        <v>12</v>
      </c>
      <c r="L9" s="1" t="s">
        <v>11</v>
      </c>
    </row>
    <row r="10" spans="1:12" ht="18.75" x14ac:dyDescent="0.4">
      <c r="C10" s="1">
        <v>0</v>
      </c>
      <c r="D10" s="2">
        <f>D5</f>
        <v>1E+21</v>
      </c>
      <c r="H10" s="1">
        <v>0</v>
      </c>
      <c r="I10" s="2">
        <f>I5</f>
        <v>5E+20</v>
      </c>
      <c r="J10" s="4"/>
      <c r="K10" s="1">
        <f>H10</f>
        <v>0</v>
      </c>
      <c r="L10" s="1">
        <f>ABS(D10-I10+1000000000000000)</f>
        <v>5.0000099999999997E+20</v>
      </c>
    </row>
    <row r="11" spans="1:12" ht="18.75" x14ac:dyDescent="0.4">
      <c r="C11" s="1">
        <f>0.025+C10</f>
        <v>2.5000000000000001E-2</v>
      </c>
      <c r="D11" s="2">
        <f>$D$5*ERFC(C11*0.0001/2/SQRT($D$4*$D$6))</f>
        <v>8.1947697677752114E+20</v>
      </c>
      <c r="H11" s="1">
        <f>0.025+H10</f>
        <v>2.5000000000000001E-2</v>
      </c>
      <c r="I11" s="2">
        <f>$I$5*ERFC(H11*0.0001/2/SQRT($I$4*$I$6))</f>
        <v>4.3589930109830647E+20</v>
      </c>
      <c r="J11" s="4"/>
      <c r="K11" s="1">
        <f t="shared" ref="K11:K48" si="0">H11</f>
        <v>2.5000000000000001E-2</v>
      </c>
      <c r="L11" s="1">
        <f t="shared" ref="L11:L48" si="1">ABS(D11-I11+1000000000000000)</f>
        <v>3.835786756792147E+20</v>
      </c>
    </row>
    <row r="12" spans="1:12" ht="18.75" x14ac:dyDescent="0.4">
      <c r="C12" s="1">
        <f t="shared" ref="C12:C74" si="2">0.025+C11</f>
        <v>0.05</v>
      </c>
      <c r="D12" s="2">
        <f t="shared" ref="D12:D74" si="3">$D$5*ERFC(C12*0.0001/2/SQRT($D$4*$D$6))</f>
        <v>6.4807686813914602E+20</v>
      </c>
      <c r="H12" s="1">
        <f t="shared" ref="H12:H74" si="4">0.025+H11</f>
        <v>0.05</v>
      </c>
      <c r="I12" s="2">
        <f t="shared" ref="I12:I74" si="5">$I$5*ERFC(H12*0.0001/2/SQRT($I$4*$I$6))</f>
        <v>3.734428166951819E+20</v>
      </c>
      <c r="J12" s="4"/>
      <c r="K12" s="1">
        <f t="shared" si="0"/>
        <v>0.05</v>
      </c>
      <c r="L12" s="1">
        <f t="shared" si="1"/>
        <v>2.7463505144396412E+20</v>
      </c>
    </row>
    <row r="13" spans="1:12" ht="18.75" x14ac:dyDescent="0.4">
      <c r="C13" s="1">
        <f t="shared" si="2"/>
        <v>7.5000000000000011E-2</v>
      </c>
      <c r="D13" s="2">
        <f t="shared" si="3"/>
        <v>4.9356278970338928E+20</v>
      </c>
      <c r="H13" s="1">
        <f t="shared" si="4"/>
        <v>7.5000000000000011E-2</v>
      </c>
      <c r="I13" s="2">
        <f t="shared" si="5"/>
        <v>3.1414931858796059E+20</v>
      </c>
      <c r="J13" s="4"/>
      <c r="K13" s="1">
        <f t="shared" si="0"/>
        <v>7.5000000000000011E-2</v>
      </c>
      <c r="L13" s="1">
        <f t="shared" si="1"/>
        <v>1.7941447111542869E+20</v>
      </c>
    </row>
    <row r="14" spans="1:12" ht="18.75" x14ac:dyDescent="0.4">
      <c r="C14" s="1">
        <f t="shared" si="2"/>
        <v>0.1</v>
      </c>
      <c r="D14" s="2">
        <f t="shared" si="3"/>
        <v>3.6131042852617873E+20</v>
      </c>
      <c r="H14" s="1">
        <f t="shared" si="4"/>
        <v>0.1</v>
      </c>
      <c r="I14" s="2">
        <f t="shared" si="5"/>
        <v>2.5930250821436273E+20</v>
      </c>
      <c r="J14" s="4"/>
      <c r="K14" s="1">
        <f t="shared" si="0"/>
        <v>0.1</v>
      </c>
      <c r="L14" s="1">
        <f t="shared" si="1"/>
        <v>1.02008920311816E+20</v>
      </c>
    </row>
    <row r="15" spans="1:12" ht="18.75" x14ac:dyDescent="0.4">
      <c r="C15" s="1">
        <f t="shared" si="2"/>
        <v>0.125</v>
      </c>
      <c r="D15" s="2">
        <f t="shared" si="3"/>
        <v>2.5383302921587353E+20</v>
      </c>
      <c r="H15" s="1">
        <f t="shared" si="4"/>
        <v>0.125</v>
      </c>
      <c r="I15" s="2">
        <f t="shared" si="5"/>
        <v>2.0987025129770729E+20</v>
      </c>
      <c r="J15" s="4"/>
      <c r="K15" s="1">
        <f t="shared" si="0"/>
        <v>0.125</v>
      </c>
      <c r="L15" s="1">
        <f t="shared" si="1"/>
        <v>4.3963777918166237E+19</v>
      </c>
    </row>
    <row r="16" spans="1:12" ht="18.75" x14ac:dyDescent="0.4">
      <c r="C16" s="1">
        <f t="shared" si="2"/>
        <v>0.15</v>
      </c>
      <c r="D16" s="2">
        <f t="shared" si="3"/>
        <v>1.7090352023079744E+20</v>
      </c>
      <c r="H16" s="1">
        <f t="shared" si="4"/>
        <v>0.15</v>
      </c>
      <c r="I16" s="2">
        <f t="shared" si="5"/>
        <v>1.6646080403278296E+20</v>
      </c>
      <c r="J16" s="4"/>
      <c r="K16" s="1">
        <f t="shared" si="0"/>
        <v>0.15</v>
      </c>
      <c r="L16" s="1">
        <f t="shared" si="1"/>
        <v>4.4437161980144845E+18</v>
      </c>
    </row>
    <row r="17" spans="3:12" ht="18.75" x14ac:dyDescent="0.4">
      <c r="C17" s="1">
        <f t="shared" si="2"/>
        <v>0.17499999999999999</v>
      </c>
      <c r="D17" s="2">
        <f t="shared" si="3"/>
        <v>1.1014892418594698E+20</v>
      </c>
      <c r="H17" s="1">
        <f t="shared" si="4"/>
        <v>0.17499999999999999</v>
      </c>
      <c r="I17" s="2">
        <f t="shared" si="5"/>
        <v>1.2931815987330517E+20</v>
      </c>
      <c r="J17" s="4"/>
      <c r="K17" s="1">
        <f t="shared" si="0"/>
        <v>0.17499999999999999</v>
      </c>
      <c r="L17" s="1">
        <f t="shared" si="1"/>
        <v>1.9168235687358185E+19</v>
      </c>
    </row>
    <row r="18" spans="3:12" ht="18.75" x14ac:dyDescent="0.4">
      <c r="C18" s="1">
        <f t="shared" si="2"/>
        <v>0.19999999999999998</v>
      </c>
      <c r="D18" s="2">
        <f t="shared" si="3"/>
        <v>6.7889154861829046E+19</v>
      </c>
      <c r="H18" s="1">
        <f t="shared" si="4"/>
        <v>0.19999999999999998</v>
      </c>
      <c r="I18" s="2">
        <f t="shared" si="5"/>
        <v>9.8352801229473464E+19</v>
      </c>
      <c r="J18" s="4"/>
      <c r="K18" s="1">
        <f t="shared" si="0"/>
        <v>0.19999999999999998</v>
      </c>
      <c r="L18" s="1">
        <f t="shared" si="1"/>
        <v>3.0462646367644418E+19</v>
      </c>
    </row>
    <row r="19" spans="3:12" ht="18.75" x14ac:dyDescent="0.4">
      <c r="C19" s="1">
        <f t="shared" si="2"/>
        <v>0.22499999999999998</v>
      </c>
      <c r="D19" s="2">
        <f t="shared" si="3"/>
        <v>3.9979602946256978E+19</v>
      </c>
      <c r="H19" s="1">
        <f t="shared" si="4"/>
        <v>0.22499999999999998</v>
      </c>
      <c r="I19" s="2">
        <f t="shared" si="5"/>
        <v>7.3199549641481978E+19</v>
      </c>
      <c r="J19" s="4"/>
      <c r="K19" s="1">
        <f t="shared" si="0"/>
        <v>0.22499999999999998</v>
      </c>
      <c r="L19" s="1">
        <f t="shared" si="1"/>
        <v>3.3218946695225E+19</v>
      </c>
    </row>
    <row r="20" spans="3:12" ht="18.75" x14ac:dyDescent="0.4">
      <c r="C20" s="1">
        <f t="shared" si="2"/>
        <v>0.24999999999999997</v>
      </c>
      <c r="D20" s="2">
        <f t="shared" si="3"/>
        <v>2.2478873366125281E+19</v>
      </c>
      <c r="H20" s="1">
        <f t="shared" si="4"/>
        <v>0.24999999999999997</v>
      </c>
      <c r="I20" s="2">
        <f t="shared" si="5"/>
        <v>5.3291584787443843E+19</v>
      </c>
      <c r="J20" s="4"/>
      <c r="K20" s="1">
        <f t="shared" si="0"/>
        <v>0.24999999999999997</v>
      </c>
      <c r="L20" s="1">
        <f t="shared" si="1"/>
        <v>3.0811711421318562E+19</v>
      </c>
    </row>
    <row r="21" spans="3:12" ht="18.75" x14ac:dyDescent="0.4">
      <c r="C21" s="1">
        <f t="shared" si="2"/>
        <v>0.27499999999999997</v>
      </c>
      <c r="D21" s="2">
        <f t="shared" si="3"/>
        <v>1.2059616177490237E+19</v>
      </c>
      <c r="H21" s="1">
        <f t="shared" si="4"/>
        <v>0.27499999999999997</v>
      </c>
      <c r="I21" s="2">
        <f t="shared" si="5"/>
        <v>3.7939254986480607E+19</v>
      </c>
      <c r="J21" s="4"/>
      <c r="K21" s="1">
        <f t="shared" si="0"/>
        <v>0.27499999999999997</v>
      </c>
      <c r="L21" s="1">
        <f t="shared" si="1"/>
        <v>2.5878638808990368E+19</v>
      </c>
    </row>
    <row r="22" spans="3:12" ht="18.75" x14ac:dyDescent="0.4">
      <c r="C22" s="1">
        <f t="shared" si="2"/>
        <v>0.3</v>
      </c>
      <c r="D22" s="2">
        <f t="shared" si="3"/>
        <v>6.1698993205441597E+18</v>
      </c>
      <c r="H22" s="1">
        <f t="shared" si="4"/>
        <v>0.3</v>
      </c>
      <c r="I22" s="2">
        <f t="shared" si="5"/>
        <v>2.6403755708056809E+19</v>
      </c>
      <c r="J22" s="4"/>
      <c r="K22" s="1">
        <f t="shared" si="0"/>
        <v>0.3</v>
      </c>
      <c r="L22" s="1">
        <f t="shared" si="1"/>
        <v>2.0232856387512648E+19</v>
      </c>
    </row>
    <row r="23" spans="3:12" ht="18.75" x14ac:dyDescent="0.4">
      <c r="C23" s="1">
        <f t="shared" si="2"/>
        <v>0.32500000000000001</v>
      </c>
      <c r="D23" s="2">
        <f t="shared" si="3"/>
        <v>3.0088676563490775E+18</v>
      </c>
      <c r="H23" s="1">
        <f t="shared" si="4"/>
        <v>0.32500000000000001</v>
      </c>
      <c r="I23" s="2">
        <f t="shared" si="5"/>
        <v>1.7958493033164304E+19</v>
      </c>
      <c r="J23" s="4"/>
      <c r="K23" s="1">
        <f t="shared" si="0"/>
        <v>0.32500000000000001</v>
      </c>
      <c r="L23" s="1">
        <f t="shared" si="1"/>
        <v>1.4948625376815227E+19</v>
      </c>
    </row>
    <row r="24" spans="3:12" ht="18.75" x14ac:dyDescent="0.4">
      <c r="C24" s="1">
        <f t="shared" si="2"/>
        <v>0.35000000000000003</v>
      </c>
      <c r="D24" s="2">
        <f t="shared" si="3"/>
        <v>1.3980746412115484E+18</v>
      </c>
      <c r="H24" s="1">
        <f t="shared" si="4"/>
        <v>0.35000000000000003</v>
      </c>
      <c r="I24" s="2">
        <f t="shared" si="5"/>
        <v>1.193422108228718E+19</v>
      </c>
      <c r="J24" s="4"/>
      <c r="K24" s="1">
        <f t="shared" si="0"/>
        <v>0.35000000000000003</v>
      </c>
      <c r="L24" s="1">
        <f t="shared" si="1"/>
        <v>1.0535146441075632E+19</v>
      </c>
    </row>
    <row r="25" spans="3:12" ht="18.75" x14ac:dyDescent="0.4">
      <c r="C25" s="1">
        <f t="shared" si="2"/>
        <v>0.37500000000000006</v>
      </c>
      <c r="D25" s="2">
        <f t="shared" si="3"/>
        <v>6.1873501438541504E+17</v>
      </c>
      <c r="H25" s="1">
        <f t="shared" si="4"/>
        <v>0.37500000000000006</v>
      </c>
      <c r="I25" s="2">
        <f t="shared" si="5"/>
        <v>7.7471474807840307E+18</v>
      </c>
      <c r="J25" s="4"/>
      <c r="K25" s="1">
        <f t="shared" si="0"/>
        <v>0.37500000000000006</v>
      </c>
      <c r="L25" s="1">
        <f t="shared" si="1"/>
        <v>7.1274124663986156E+18</v>
      </c>
    </row>
    <row r="26" spans="3:12" ht="18.75" x14ac:dyDescent="0.4">
      <c r="C26" s="1">
        <f t="shared" si="2"/>
        <v>0.40000000000000008</v>
      </c>
      <c r="D26" s="2">
        <f t="shared" si="3"/>
        <v>2.6072963285531552E+17</v>
      </c>
      <c r="H26" s="1">
        <f t="shared" si="4"/>
        <v>0.40000000000000008</v>
      </c>
      <c r="I26" s="2">
        <f t="shared" si="5"/>
        <v>4.911637253759618E+18</v>
      </c>
      <c r="J26" s="4"/>
      <c r="K26" s="1">
        <f t="shared" si="0"/>
        <v>0.40000000000000008</v>
      </c>
      <c r="L26" s="1">
        <f t="shared" si="1"/>
        <v>4.6499076209043026E+18</v>
      </c>
    </row>
    <row r="27" spans="3:12" ht="18.75" x14ac:dyDescent="0.4">
      <c r="C27" s="1">
        <f t="shared" si="2"/>
        <v>0.4250000000000001</v>
      </c>
      <c r="D27" s="2">
        <f t="shared" si="3"/>
        <v>1.0458475360023128E+17</v>
      </c>
      <c r="H27" s="1">
        <f t="shared" si="4"/>
        <v>0.4250000000000001</v>
      </c>
      <c r="I27" s="2">
        <f t="shared" si="5"/>
        <v>3.0406690240899067E+18</v>
      </c>
      <c r="J27" s="4"/>
      <c r="K27" s="1">
        <f t="shared" si="0"/>
        <v>0.4250000000000001</v>
      </c>
      <c r="L27" s="1">
        <f t="shared" si="1"/>
        <v>2.9350842704896753E+18</v>
      </c>
    </row>
    <row r="28" spans="3:12" ht="18.75" x14ac:dyDescent="0.4">
      <c r="C28" s="1">
        <f t="shared" si="2"/>
        <v>0.45000000000000012</v>
      </c>
      <c r="D28" s="2">
        <f t="shared" si="3"/>
        <v>3.9923974769013072E+16</v>
      </c>
      <c r="H28" s="1">
        <f t="shared" si="4"/>
        <v>0.45000000000000012</v>
      </c>
      <c r="I28" s="2">
        <f t="shared" si="5"/>
        <v>1.8378060588706079E+18</v>
      </c>
      <c r="J28" s="4"/>
      <c r="K28" s="1">
        <f t="shared" si="0"/>
        <v>0.45000000000000012</v>
      </c>
      <c r="L28" s="1">
        <f t="shared" si="1"/>
        <v>1.7968820841015949E+18</v>
      </c>
    </row>
    <row r="29" spans="3:12" ht="18.75" x14ac:dyDescent="0.4">
      <c r="C29" s="1">
        <f t="shared" si="2"/>
        <v>0.47500000000000014</v>
      </c>
      <c r="D29" s="2">
        <f t="shared" si="3"/>
        <v>1.4500864166904498E+16</v>
      </c>
      <c r="H29" s="1">
        <f t="shared" si="4"/>
        <v>0.47500000000000014</v>
      </c>
      <c r="I29" s="2">
        <f t="shared" si="5"/>
        <v>1.0843109936601112E+18</v>
      </c>
      <c r="J29" s="4"/>
      <c r="K29" s="1">
        <f t="shared" si="0"/>
        <v>0.47500000000000014</v>
      </c>
      <c r="L29" s="1">
        <f t="shared" si="1"/>
        <v>1.0688101294932068E+18</v>
      </c>
    </row>
    <row r="30" spans="3:12" x14ac:dyDescent="0.4">
      <c r="C30" s="1">
        <f t="shared" si="2"/>
        <v>0.50000000000000011</v>
      </c>
      <c r="D30" s="2">
        <f t="shared" si="3"/>
        <v>5010331956390406</v>
      </c>
      <c r="H30" s="1">
        <f t="shared" si="4"/>
        <v>0.50000000000000011</v>
      </c>
      <c r="I30" s="2">
        <f t="shared" si="5"/>
        <v>6.2441549404420954E+17</v>
      </c>
      <c r="J30" s="4"/>
      <c r="K30" s="1">
        <f t="shared" si="0"/>
        <v>0.50000000000000011</v>
      </c>
      <c r="L30" s="1">
        <f t="shared" si="1"/>
        <v>6.1840516208781914E+17</v>
      </c>
    </row>
    <row r="31" spans="3:12" x14ac:dyDescent="0.4">
      <c r="C31" s="1">
        <f t="shared" si="2"/>
        <v>0.52500000000000013</v>
      </c>
      <c r="D31" s="2">
        <f t="shared" si="3"/>
        <v>1646563397047312.8</v>
      </c>
      <c r="H31" s="1">
        <f t="shared" si="4"/>
        <v>0.52500000000000013</v>
      </c>
      <c r="I31" s="2">
        <f t="shared" si="5"/>
        <v>3.5091862132880506E+17</v>
      </c>
      <c r="J31" s="4"/>
      <c r="K31" s="1">
        <f t="shared" si="0"/>
        <v>0.52500000000000013</v>
      </c>
      <c r="L31" s="1">
        <f t="shared" si="1"/>
        <v>3.4827205793175776E+17</v>
      </c>
    </row>
    <row r="32" spans="3:12" x14ac:dyDescent="0.4">
      <c r="C32" s="1">
        <f t="shared" si="2"/>
        <v>0.55000000000000016</v>
      </c>
      <c r="D32" s="2">
        <f t="shared" si="3"/>
        <v>514593654465027.19</v>
      </c>
      <c r="H32" s="1">
        <f t="shared" si="4"/>
        <v>0.55000000000000016</v>
      </c>
      <c r="I32" s="2">
        <f t="shared" si="5"/>
        <v>1.9244390063284326E+17</v>
      </c>
      <c r="J32" s="4"/>
      <c r="K32" s="1">
        <f t="shared" si="0"/>
        <v>0.55000000000000016</v>
      </c>
      <c r="L32" s="1">
        <f t="shared" si="1"/>
        <v>1.9092930697837824E+17</v>
      </c>
    </row>
    <row r="33" spans="3:12" x14ac:dyDescent="0.4">
      <c r="C33" s="1">
        <f t="shared" si="2"/>
        <v>0.57500000000000018</v>
      </c>
      <c r="D33" s="2">
        <f t="shared" si="3"/>
        <v>152920565965299.28</v>
      </c>
      <c r="H33" s="1">
        <f t="shared" si="4"/>
        <v>0.57500000000000018</v>
      </c>
      <c r="I33" s="2">
        <f t="shared" si="5"/>
        <v>1.0297295728589581E+17</v>
      </c>
      <c r="J33" s="4"/>
      <c r="K33" s="1">
        <f t="shared" si="0"/>
        <v>0.57500000000000018</v>
      </c>
      <c r="L33" s="1">
        <f t="shared" si="1"/>
        <v>1.0182003671993051E+17</v>
      </c>
    </row>
    <row r="34" spans="3:12" x14ac:dyDescent="0.4">
      <c r="C34" s="1">
        <f t="shared" si="2"/>
        <v>0.6000000000000002</v>
      </c>
      <c r="D34" s="2">
        <f t="shared" si="3"/>
        <v>43204630578274.508</v>
      </c>
      <c r="H34" s="1">
        <f t="shared" si="4"/>
        <v>0.6000000000000002</v>
      </c>
      <c r="I34" s="2">
        <f t="shared" si="5"/>
        <v>5.3755588364749992E+16</v>
      </c>
      <c r="J34" s="4"/>
      <c r="K34" s="1">
        <f t="shared" si="0"/>
        <v>0.6000000000000002</v>
      </c>
      <c r="L34" s="1">
        <f t="shared" si="1"/>
        <v>5.271238373417172E+16</v>
      </c>
    </row>
    <row r="35" spans="3:12" x14ac:dyDescent="0.4">
      <c r="C35" s="1">
        <f t="shared" si="2"/>
        <v>0.62500000000000022</v>
      </c>
      <c r="D35" s="2">
        <f t="shared" si="3"/>
        <v>11604067664083.047</v>
      </c>
      <c r="H35" s="1">
        <f t="shared" si="4"/>
        <v>0.62500000000000022</v>
      </c>
      <c r="I35" s="2">
        <f t="shared" si="5"/>
        <v>2.7375934746949376E+16</v>
      </c>
      <c r="J35" s="4"/>
      <c r="K35" s="1">
        <f t="shared" si="0"/>
        <v>0.62500000000000022</v>
      </c>
      <c r="L35" s="1">
        <f t="shared" si="1"/>
        <v>2.6364330679285292E+16</v>
      </c>
    </row>
    <row r="36" spans="3:12" x14ac:dyDescent="0.4">
      <c r="C36" s="1">
        <f t="shared" si="2"/>
        <v>0.65000000000000024</v>
      </c>
      <c r="D36" s="2">
        <f t="shared" si="3"/>
        <v>2962531371304.8115</v>
      </c>
      <c r="H36" s="1">
        <f t="shared" si="4"/>
        <v>0.65000000000000024</v>
      </c>
      <c r="I36" s="2">
        <f t="shared" si="5"/>
        <v>1.359958804787583E+16</v>
      </c>
      <c r="J36" s="4"/>
      <c r="K36" s="1">
        <f t="shared" si="0"/>
        <v>0.65000000000000024</v>
      </c>
      <c r="L36" s="1">
        <f t="shared" si="1"/>
        <v>1.2596625516504526E+16</v>
      </c>
    </row>
    <row r="37" spans="3:12" x14ac:dyDescent="0.4">
      <c r="C37" s="1">
        <f t="shared" si="2"/>
        <v>0.67500000000000027</v>
      </c>
      <c r="D37" s="2">
        <f t="shared" si="3"/>
        <v>718868779847.48438</v>
      </c>
      <c r="H37" s="1">
        <f t="shared" si="4"/>
        <v>0.67500000000000027</v>
      </c>
      <c r="I37" s="2">
        <f t="shared" si="5"/>
        <v>6589664546231642</v>
      </c>
      <c r="J37" s="4"/>
      <c r="K37" s="1">
        <f t="shared" si="0"/>
        <v>0.67500000000000027</v>
      </c>
      <c r="L37" s="1">
        <f t="shared" si="1"/>
        <v>5588945677451795</v>
      </c>
    </row>
    <row r="38" spans="3:12" x14ac:dyDescent="0.4">
      <c r="C38" s="1">
        <f t="shared" si="2"/>
        <v>0.70000000000000029</v>
      </c>
      <c r="D38" s="2">
        <f t="shared" si="3"/>
        <v>165781096285.72873</v>
      </c>
      <c r="H38" s="1">
        <f t="shared" si="4"/>
        <v>0.70000000000000029</v>
      </c>
      <c r="I38" s="2">
        <f t="shared" si="5"/>
        <v>3114249384815588.5</v>
      </c>
      <c r="J38" s="4"/>
      <c r="K38" s="1">
        <f t="shared" si="0"/>
        <v>0.70000000000000029</v>
      </c>
      <c r="L38" s="1">
        <f t="shared" si="1"/>
        <v>2114083603719303</v>
      </c>
    </row>
    <row r="39" spans="3:12" x14ac:dyDescent="0.4">
      <c r="C39" s="1">
        <f t="shared" si="2"/>
        <v>0.72500000000000031</v>
      </c>
      <c r="D39" s="2">
        <f t="shared" si="3"/>
        <v>36331808445.594841</v>
      </c>
      <c r="H39" s="1">
        <f t="shared" si="4"/>
        <v>0.72500000000000031</v>
      </c>
      <c r="I39" s="2">
        <f t="shared" si="5"/>
        <v>1435390246099885.8</v>
      </c>
      <c r="J39" s="4"/>
      <c r="K39" s="1">
        <f t="shared" si="0"/>
        <v>0.72500000000000031</v>
      </c>
      <c r="L39" s="1">
        <f t="shared" si="1"/>
        <v>435353914291440.25</v>
      </c>
    </row>
    <row r="40" spans="3:12" x14ac:dyDescent="0.4">
      <c r="C40" s="1">
        <f t="shared" si="2"/>
        <v>0.75000000000000033</v>
      </c>
      <c r="D40" s="2">
        <f t="shared" si="3"/>
        <v>7566174380.6506081</v>
      </c>
      <c r="H40" s="1">
        <f t="shared" si="4"/>
        <v>0.75000000000000033</v>
      </c>
      <c r="I40" s="2">
        <f t="shared" si="5"/>
        <v>645192226243592.75</v>
      </c>
      <c r="J40" s="4"/>
      <c r="K40" s="1">
        <f t="shared" si="0"/>
        <v>0.75000000000000033</v>
      </c>
      <c r="L40" s="1">
        <f t="shared" si="1"/>
        <v>354815339930787.88</v>
      </c>
    </row>
    <row r="41" spans="3:12" x14ac:dyDescent="0.4">
      <c r="C41" s="1">
        <f t="shared" si="2"/>
        <v>0.77500000000000036</v>
      </c>
      <c r="D41" s="2">
        <f t="shared" si="3"/>
        <v>1497187477.0927026</v>
      </c>
      <c r="H41" s="1">
        <f t="shared" si="4"/>
        <v>0.77500000000000036</v>
      </c>
      <c r="I41" s="2">
        <f t="shared" si="5"/>
        <v>282806002601649.69</v>
      </c>
      <c r="J41" s="4"/>
      <c r="K41" s="1">
        <f t="shared" si="0"/>
        <v>0.77500000000000036</v>
      </c>
      <c r="L41" s="1">
        <f t="shared" si="1"/>
        <v>717195494585827.38</v>
      </c>
    </row>
    <row r="42" spans="3:12" x14ac:dyDescent="0.4">
      <c r="C42" s="1">
        <f t="shared" si="2"/>
        <v>0.80000000000000038</v>
      </c>
      <c r="D42" s="2">
        <f t="shared" si="3"/>
        <v>281489334.17502767</v>
      </c>
      <c r="H42" s="1">
        <f t="shared" si="4"/>
        <v>0.80000000000000038</v>
      </c>
      <c r="I42" s="2">
        <f t="shared" si="5"/>
        <v>120878194055949.19</v>
      </c>
      <c r="J42" s="4"/>
      <c r="K42" s="1">
        <f t="shared" si="0"/>
        <v>0.80000000000000038</v>
      </c>
      <c r="L42" s="1">
        <f t="shared" si="1"/>
        <v>879122087433385</v>
      </c>
    </row>
    <row r="43" spans="3:12" x14ac:dyDescent="0.4">
      <c r="C43" s="1">
        <f t="shared" si="2"/>
        <v>0.8250000000000004</v>
      </c>
      <c r="D43" s="2">
        <f t="shared" si="3"/>
        <v>50281823.648939364</v>
      </c>
      <c r="H43" s="1">
        <f t="shared" si="4"/>
        <v>0.8250000000000004</v>
      </c>
      <c r="I43" s="2">
        <f t="shared" si="5"/>
        <v>50378835532762.414</v>
      </c>
      <c r="J43" s="4"/>
      <c r="K43" s="1">
        <f t="shared" si="0"/>
        <v>0.8250000000000004</v>
      </c>
      <c r="L43" s="1">
        <f t="shared" si="1"/>
        <v>949621214749061.25</v>
      </c>
    </row>
    <row r="44" spans="3:12" x14ac:dyDescent="0.4">
      <c r="C44" s="1">
        <f t="shared" si="2"/>
        <v>0.85000000000000042</v>
      </c>
      <c r="D44" s="2">
        <f t="shared" si="3"/>
        <v>8533016.8637560979</v>
      </c>
      <c r="H44" s="1">
        <f t="shared" si="4"/>
        <v>0.85000000000000042</v>
      </c>
      <c r="I44" s="2">
        <f t="shared" si="5"/>
        <v>20472526969876.094</v>
      </c>
      <c r="J44" s="4"/>
      <c r="K44" s="1">
        <f t="shared" si="0"/>
        <v>0.85000000000000042</v>
      </c>
      <c r="L44" s="1">
        <f t="shared" si="1"/>
        <v>979527481563140.75</v>
      </c>
    </row>
    <row r="45" spans="3:12" x14ac:dyDescent="0.4">
      <c r="C45" s="1">
        <f t="shared" si="2"/>
        <v>0.87500000000000044</v>
      </c>
      <c r="D45" s="2">
        <f t="shared" si="3"/>
        <v>1375680.2118192785</v>
      </c>
      <c r="H45" s="1">
        <f t="shared" si="4"/>
        <v>0.87500000000000044</v>
      </c>
      <c r="I45" s="2">
        <f t="shared" si="5"/>
        <v>8111506650231.5605</v>
      </c>
      <c r="J45" s="4"/>
      <c r="K45" s="1">
        <f t="shared" si="0"/>
        <v>0.87500000000000044</v>
      </c>
      <c r="L45" s="1">
        <f t="shared" si="1"/>
        <v>991888494725448.63</v>
      </c>
    </row>
    <row r="46" spans="3:12" x14ac:dyDescent="0.4">
      <c r="C46" s="1">
        <f t="shared" si="2"/>
        <v>0.90000000000000047</v>
      </c>
      <c r="D46" s="2">
        <f t="shared" si="3"/>
        <v>210687.09111518349</v>
      </c>
      <c r="H46" s="1">
        <f t="shared" si="4"/>
        <v>0.90000000000000047</v>
      </c>
      <c r="I46" s="2">
        <f t="shared" si="5"/>
        <v>3133452189074.2036</v>
      </c>
      <c r="J46" s="4"/>
      <c r="K46" s="1">
        <f t="shared" si="0"/>
        <v>0.90000000000000047</v>
      </c>
      <c r="L46" s="1">
        <f t="shared" si="1"/>
        <v>996866548021612.88</v>
      </c>
    </row>
    <row r="47" spans="3:12" x14ac:dyDescent="0.4">
      <c r="C47" s="1">
        <f t="shared" si="2"/>
        <v>0.92500000000000049</v>
      </c>
      <c r="D47" s="2">
        <f t="shared" si="3"/>
        <v>30651.199390692738</v>
      </c>
      <c r="H47" s="1">
        <f t="shared" si="4"/>
        <v>0.92500000000000049</v>
      </c>
      <c r="I47" s="2">
        <f t="shared" si="5"/>
        <v>1180108223564.3857</v>
      </c>
      <c r="J47" s="4"/>
      <c r="K47" s="1">
        <f t="shared" si="0"/>
        <v>0.92500000000000049</v>
      </c>
      <c r="L47" s="1">
        <f t="shared" si="1"/>
        <v>998819891807086.88</v>
      </c>
    </row>
    <row r="48" spans="3:12" x14ac:dyDescent="0.4">
      <c r="C48" s="1">
        <f t="shared" si="2"/>
        <v>0.95000000000000051</v>
      </c>
      <c r="D48" s="2">
        <f t="shared" si="3"/>
        <v>4235.7554353213518</v>
      </c>
      <c r="H48" s="1">
        <f t="shared" si="4"/>
        <v>0.95000000000000051</v>
      </c>
      <c r="I48" s="2">
        <f t="shared" si="5"/>
        <v>433295842384.40863</v>
      </c>
      <c r="J48" s="4"/>
      <c r="K48" s="1">
        <f t="shared" si="0"/>
        <v>0.95000000000000051</v>
      </c>
      <c r="L48" s="1">
        <f t="shared" si="1"/>
        <v>999566704161851.38</v>
      </c>
    </row>
    <row r="49" spans="3:12" x14ac:dyDescent="0.4">
      <c r="C49" s="1">
        <f t="shared" si="2"/>
        <v>0.97500000000000053</v>
      </c>
      <c r="D49" s="2">
        <f t="shared" si="3"/>
        <v>555.99894122660908</v>
      </c>
      <c r="H49" s="1">
        <f t="shared" si="4"/>
        <v>0.97500000000000053</v>
      </c>
      <c r="I49" s="2">
        <f t="shared" si="5"/>
        <v>155095321372.64255</v>
      </c>
      <c r="K49" s="1">
        <f t="shared" ref="K49:K74" si="6">H49</f>
        <v>0.97500000000000053</v>
      </c>
      <c r="L49" s="1">
        <f t="shared" ref="L49:L74" si="7">ABS(D49-I49+1000000000000000)</f>
        <v>999844904679183.38</v>
      </c>
    </row>
    <row r="50" spans="3:12" x14ac:dyDescent="0.4">
      <c r="C50" s="1">
        <f t="shared" si="2"/>
        <v>1.0000000000000004</v>
      </c>
      <c r="D50" s="2">
        <f t="shared" si="3"/>
        <v>69.320796681334272</v>
      </c>
      <c r="H50" s="1">
        <f t="shared" si="4"/>
        <v>1.0000000000000004</v>
      </c>
      <c r="I50" s="2">
        <f t="shared" si="5"/>
        <v>54119369546.74427</v>
      </c>
      <c r="K50" s="1">
        <f t="shared" si="6"/>
        <v>1.0000000000000004</v>
      </c>
      <c r="L50" s="1">
        <f t="shared" si="7"/>
        <v>999945880630522.63</v>
      </c>
    </row>
    <row r="51" spans="3:12" x14ac:dyDescent="0.4">
      <c r="C51" s="1">
        <f t="shared" si="2"/>
        <v>1.0250000000000004</v>
      </c>
      <c r="D51" s="2">
        <f t="shared" si="3"/>
        <v>8.2089445588181089</v>
      </c>
      <c r="H51" s="1">
        <f t="shared" si="4"/>
        <v>1.0250000000000004</v>
      </c>
      <c r="I51" s="2">
        <f t="shared" si="5"/>
        <v>18409233927.62727</v>
      </c>
      <c r="K51" s="1">
        <f t="shared" si="6"/>
        <v>1.0250000000000004</v>
      </c>
      <c r="L51" s="1">
        <f t="shared" si="7"/>
        <v>999981590766080.63</v>
      </c>
    </row>
    <row r="52" spans="3:12" x14ac:dyDescent="0.4">
      <c r="C52" s="1">
        <f t="shared" si="2"/>
        <v>1.0500000000000003</v>
      </c>
      <c r="D52" s="2">
        <f t="shared" si="3"/>
        <v>0.92328082766515496</v>
      </c>
      <c r="H52" s="1">
        <f t="shared" si="4"/>
        <v>1.0500000000000003</v>
      </c>
      <c r="I52" s="2">
        <f t="shared" si="5"/>
        <v>6104321995.9647083</v>
      </c>
      <c r="K52" s="1">
        <f t="shared" si="6"/>
        <v>1.0500000000000003</v>
      </c>
      <c r="L52" s="1">
        <f t="shared" si="7"/>
        <v>999993895678005</v>
      </c>
    </row>
    <row r="53" spans="3:12" x14ac:dyDescent="0.4">
      <c r="C53" s="1">
        <f t="shared" si="2"/>
        <v>1.0750000000000002</v>
      </c>
      <c r="D53" s="2">
        <f t="shared" si="3"/>
        <v>9.8626199520849028E-2</v>
      </c>
      <c r="H53" s="1">
        <f t="shared" si="4"/>
        <v>1.0750000000000002</v>
      </c>
      <c r="I53" s="2">
        <f t="shared" si="5"/>
        <v>1973096280.7031085</v>
      </c>
      <c r="K53" s="1">
        <f t="shared" si="6"/>
        <v>1.0750000000000002</v>
      </c>
      <c r="L53" s="1">
        <f t="shared" si="7"/>
        <v>999998026903719.38</v>
      </c>
    </row>
    <row r="54" spans="3:12" x14ac:dyDescent="0.4">
      <c r="C54" s="1">
        <f t="shared" si="2"/>
        <v>1.1000000000000001</v>
      </c>
      <c r="D54" s="2">
        <f t="shared" si="3"/>
        <v>1.000582077030048E-2</v>
      </c>
      <c r="H54" s="1">
        <f t="shared" si="4"/>
        <v>1.1000000000000001</v>
      </c>
      <c r="I54" s="2">
        <f t="shared" si="5"/>
        <v>621669009.44623995</v>
      </c>
      <c r="K54" s="1">
        <f t="shared" si="6"/>
        <v>1.1000000000000001</v>
      </c>
      <c r="L54" s="1">
        <f t="shared" si="7"/>
        <v>999999378330990.63</v>
      </c>
    </row>
    <row r="55" spans="3:12" x14ac:dyDescent="0.4">
      <c r="C55" s="1">
        <f t="shared" si="2"/>
        <v>1.125</v>
      </c>
      <c r="D55" s="2">
        <f t="shared" si="3"/>
        <v>9.6406355102022622E-4</v>
      </c>
      <c r="H55" s="1">
        <f t="shared" si="4"/>
        <v>1.125</v>
      </c>
      <c r="I55" s="2">
        <f t="shared" si="5"/>
        <v>190924541.05139369</v>
      </c>
      <c r="K55" s="1">
        <f t="shared" si="6"/>
        <v>1.125</v>
      </c>
      <c r="L55" s="1">
        <f t="shared" si="7"/>
        <v>999999809075459</v>
      </c>
    </row>
    <row r="56" spans="3:12" x14ac:dyDescent="0.4">
      <c r="C56" s="1">
        <f t="shared" si="2"/>
        <v>1.1499999999999999</v>
      </c>
      <c r="D56" s="2">
        <f t="shared" si="3"/>
        <v>8.8214970357469662E-5</v>
      </c>
      <c r="H56" s="1">
        <f t="shared" si="4"/>
        <v>1.1499999999999999</v>
      </c>
      <c r="I56" s="2">
        <f t="shared" si="5"/>
        <v>57154164.628951363</v>
      </c>
      <c r="K56" s="1">
        <f t="shared" si="6"/>
        <v>1.1499999999999999</v>
      </c>
      <c r="L56" s="1">
        <f t="shared" si="7"/>
        <v>999999942845835.38</v>
      </c>
    </row>
    <row r="57" spans="3:12" x14ac:dyDescent="0.4">
      <c r="C57" s="1">
        <f t="shared" si="2"/>
        <v>1.1749999999999998</v>
      </c>
      <c r="D57" s="2">
        <f t="shared" si="3"/>
        <v>7.6657438053951956E-6</v>
      </c>
      <c r="H57" s="1">
        <f t="shared" si="4"/>
        <v>1.1749999999999998</v>
      </c>
      <c r="I57" s="2">
        <f t="shared" si="5"/>
        <v>16676697.19926957</v>
      </c>
      <c r="K57" s="1">
        <f t="shared" si="6"/>
        <v>1.1749999999999998</v>
      </c>
      <c r="L57" s="1">
        <f t="shared" si="7"/>
        <v>999999983323302.75</v>
      </c>
    </row>
    <row r="58" spans="3:12" x14ac:dyDescent="0.4">
      <c r="C58" s="1">
        <f t="shared" si="2"/>
        <v>1.1999999999999997</v>
      </c>
      <c r="D58" s="2">
        <f t="shared" si="3"/>
        <v>6.3260682636773996E-7</v>
      </c>
      <c r="H58" s="1">
        <f t="shared" si="4"/>
        <v>1.1999999999999997</v>
      </c>
      <c r="I58" s="2">
        <f t="shared" si="5"/>
        <v>4742868.785537011</v>
      </c>
      <c r="K58" s="1">
        <f t="shared" si="6"/>
        <v>1.1999999999999997</v>
      </c>
      <c r="L58" s="1">
        <f t="shared" si="7"/>
        <v>999999995257131.25</v>
      </c>
    </row>
    <row r="59" spans="3:12" x14ac:dyDescent="0.4">
      <c r="C59" s="1">
        <f t="shared" si="2"/>
        <v>1.2249999999999996</v>
      </c>
      <c r="D59" s="2">
        <f t="shared" si="3"/>
        <v>4.957624760944887E-8</v>
      </c>
      <c r="H59" s="1">
        <f t="shared" si="4"/>
        <v>1.2249999999999996</v>
      </c>
      <c r="I59" s="2">
        <f t="shared" si="5"/>
        <v>1314723.2459904684</v>
      </c>
      <c r="K59" s="1">
        <f t="shared" si="6"/>
        <v>1.2249999999999996</v>
      </c>
      <c r="L59" s="1">
        <f t="shared" si="7"/>
        <v>999999998685276.75</v>
      </c>
    </row>
    <row r="60" spans="3:12" x14ac:dyDescent="0.4">
      <c r="C60" s="1">
        <f t="shared" si="2"/>
        <v>1.2499999999999996</v>
      </c>
      <c r="D60" s="2">
        <f t="shared" si="3"/>
        <v>3.6894930386312383E-9</v>
      </c>
      <c r="H60" s="1">
        <f t="shared" si="4"/>
        <v>1.2499999999999996</v>
      </c>
      <c r="I60" s="2">
        <f t="shared" si="5"/>
        <v>355208.51257696259</v>
      </c>
      <c r="K60" s="1">
        <f t="shared" si="6"/>
        <v>1.2499999999999996</v>
      </c>
      <c r="L60" s="1">
        <f t="shared" si="7"/>
        <v>999999999644791.5</v>
      </c>
    </row>
    <row r="61" spans="3:12" x14ac:dyDescent="0.4">
      <c r="C61" s="1">
        <f t="shared" si="2"/>
        <v>1.2749999999999995</v>
      </c>
      <c r="D61" s="2">
        <f t="shared" si="3"/>
        <v>2.6073927399659977E-10</v>
      </c>
      <c r="H61" s="1">
        <f t="shared" si="4"/>
        <v>1.2749999999999995</v>
      </c>
      <c r="I61" s="2">
        <f t="shared" si="5"/>
        <v>93536.721649752217</v>
      </c>
      <c r="K61" s="1">
        <f t="shared" si="6"/>
        <v>1.2749999999999995</v>
      </c>
      <c r="L61" s="1">
        <f t="shared" si="7"/>
        <v>999999999906463.25</v>
      </c>
    </row>
    <row r="62" spans="3:12" x14ac:dyDescent="0.4">
      <c r="C62" s="1">
        <f t="shared" si="2"/>
        <v>1.2999999999999994</v>
      </c>
      <c r="D62" s="2">
        <f t="shared" si="3"/>
        <v>1.7497932306920642E-11</v>
      </c>
      <c r="H62" s="1">
        <f t="shared" si="4"/>
        <v>1.2999999999999994</v>
      </c>
      <c r="I62" s="2">
        <f t="shared" si="5"/>
        <v>24006.285168451046</v>
      </c>
      <c r="K62" s="1">
        <f t="shared" si="6"/>
        <v>1.2999999999999994</v>
      </c>
      <c r="L62" s="1">
        <f t="shared" si="7"/>
        <v>999999999975993.75</v>
      </c>
    </row>
    <row r="63" spans="3:12" x14ac:dyDescent="0.4">
      <c r="C63" s="1">
        <f t="shared" si="2"/>
        <v>1.3249999999999993</v>
      </c>
      <c r="D63" s="2">
        <f t="shared" si="3"/>
        <v>1.1150688418628813E-12</v>
      </c>
      <c r="H63" s="1">
        <f t="shared" si="4"/>
        <v>1.3249999999999993</v>
      </c>
      <c r="I63" s="2">
        <f t="shared" si="5"/>
        <v>6004.9084489380684</v>
      </c>
      <c r="K63" s="1">
        <f t="shared" si="6"/>
        <v>1.3249999999999993</v>
      </c>
      <c r="L63" s="1">
        <f t="shared" si="7"/>
        <v>999999999993995.13</v>
      </c>
    </row>
    <row r="64" spans="3:12" x14ac:dyDescent="0.4">
      <c r="C64" s="1">
        <f t="shared" si="2"/>
        <v>1.3499999999999992</v>
      </c>
      <c r="D64" s="2">
        <f t="shared" si="3"/>
        <v>6.747544448840843E-14</v>
      </c>
      <c r="H64" s="1">
        <f t="shared" si="4"/>
        <v>1.3499999999999992</v>
      </c>
      <c r="I64" s="2">
        <f t="shared" si="5"/>
        <v>1463.9332854414504</v>
      </c>
      <c r="K64" s="1">
        <f t="shared" si="6"/>
        <v>1.3499999999999992</v>
      </c>
      <c r="L64" s="1">
        <f t="shared" si="7"/>
        <v>999999999998536.13</v>
      </c>
    </row>
    <row r="65" spans="3:12" x14ac:dyDescent="0.4">
      <c r="C65" s="1">
        <f t="shared" si="2"/>
        <v>1.3749999999999991</v>
      </c>
      <c r="D65" s="2">
        <f t="shared" si="3"/>
        <v>3.8771597854196788E-15</v>
      </c>
      <c r="H65" s="1">
        <f t="shared" si="4"/>
        <v>1.3749999999999991</v>
      </c>
      <c r="I65" s="2">
        <f t="shared" si="5"/>
        <v>347.82817243770756</v>
      </c>
      <c r="K65" s="1">
        <f t="shared" si="6"/>
        <v>1.3749999999999991</v>
      </c>
      <c r="L65" s="1">
        <f t="shared" si="7"/>
        <v>999999999999652.13</v>
      </c>
    </row>
    <row r="66" spans="3:12" x14ac:dyDescent="0.4">
      <c r="C66" s="1">
        <f t="shared" si="2"/>
        <v>1.399999999999999</v>
      </c>
      <c r="D66" s="2">
        <f t="shared" si="3"/>
        <v>2.1154391337485598E-16</v>
      </c>
      <c r="H66" s="1">
        <f t="shared" si="4"/>
        <v>1.399999999999999</v>
      </c>
      <c r="I66" s="2">
        <f t="shared" si="5"/>
        <v>80.543806269253977</v>
      </c>
      <c r="K66" s="1">
        <f t="shared" si="6"/>
        <v>1.399999999999999</v>
      </c>
      <c r="L66" s="1">
        <f t="shared" si="7"/>
        <v>999999999999919.5</v>
      </c>
    </row>
    <row r="67" spans="3:12" x14ac:dyDescent="0.4">
      <c r="C67" s="1">
        <f t="shared" si="2"/>
        <v>1.4249999999999989</v>
      </c>
      <c r="D67" s="2">
        <f t="shared" si="3"/>
        <v>1.0959772212880051E-17</v>
      </c>
      <c r="H67" s="1">
        <f t="shared" si="4"/>
        <v>1.4249999999999989</v>
      </c>
      <c r="I67" s="2">
        <f t="shared" si="5"/>
        <v>18.176867639917113</v>
      </c>
      <c r="K67" s="1">
        <f t="shared" si="6"/>
        <v>1.4249999999999989</v>
      </c>
      <c r="L67" s="1">
        <f t="shared" si="7"/>
        <v>999999999999981.88</v>
      </c>
    </row>
    <row r="68" spans="3:12" x14ac:dyDescent="0.4">
      <c r="C68" s="1">
        <f t="shared" si="2"/>
        <v>1.4499999999999988</v>
      </c>
      <c r="D68" s="2">
        <f t="shared" si="3"/>
        <v>5.3915319909424976E-19</v>
      </c>
      <c r="H68" s="1">
        <f t="shared" si="4"/>
        <v>1.4499999999999988</v>
      </c>
      <c r="I68" s="2">
        <f t="shared" si="5"/>
        <v>3.997801525298033</v>
      </c>
      <c r="K68" s="1">
        <f t="shared" si="6"/>
        <v>1.4499999999999988</v>
      </c>
      <c r="L68" s="1">
        <f t="shared" si="7"/>
        <v>999999999999996</v>
      </c>
    </row>
    <row r="69" spans="3:12" x14ac:dyDescent="0.4">
      <c r="C69" s="1">
        <f t="shared" si="2"/>
        <v>1.4749999999999988</v>
      </c>
      <c r="D69" s="2">
        <f t="shared" si="3"/>
        <v>2.5184204438991505E-20</v>
      </c>
      <c r="H69" s="1">
        <f t="shared" si="4"/>
        <v>1.4749999999999988</v>
      </c>
      <c r="I69" s="2">
        <f t="shared" si="5"/>
        <v>0.85690897102549746</v>
      </c>
      <c r="K69" s="1">
        <f t="shared" si="6"/>
        <v>1.4749999999999988</v>
      </c>
      <c r="L69" s="1">
        <f t="shared" si="7"/>
        <v>999999999999999.13</v>
      </c>
    </row>
    <row r="70" spans="3:12" x14ac:dyDescent="0.4">
      <c r="C70" s="1">
        <f t="shared" si="2"/>
        <v>1.4999999999999987</v>
      </c>
      <c r="D70" s="2">
        <f t="shared" si="3"/>
        <v>1.1169805477888827E-21</v>
      </c>
      <c r="H70" s="1">
        <f t="shared" si="4"/>
        <v>1.4999999999999987</v>
      </c>
      <c r="I70" s="2">
        <f t="shared" si="5"/>
        <v>0.17900105819563769</v>
      </c>
      <c r="K70" s="1">
        <f t="shared" si="6"/>
        <v>1.4999999999999987</v>
      </c>
      <c r="L70" s="1">
        <f t="shared" si="7"/>
        <v>999999999999999.88</v>
      </c>
    </row>
    <row r="71" spans="3:12" x14ac:dyDescent="0.4">
      <c r="C71" s="1">
        <f t="shared" si="2"/>
        <v>1.5249999999999986</v>
      </c>
      <c r="D71" s="2">
        <f t="shared" si="3"/>
        <v>4.7039254930083121E-23</v>
      </c>
      <c r="H71" s="1">
        <f t="shared" si="4"/>
        <v>1.5249999999999986</v>
      </c>
      <c r="I71" s="2">
        <f t="shared" si="5"/>
        <v>3.6440162463969535E-2</v>
      </c>
      <c r="K71" s="1">
        <f t="shared" si="6"/>
        <v>1.5249999999999986</v>
      </c>
      <c r="L71" s="1">
        <f t="shared" si="7"/>
        <v>1000000000000000</v>
      </c>
    </row>
    <row r="72" spans="3:12" x14ac:dyDescent="0.4">
      <c r="C72" s="1">
        <f t="shared" si="2"/>
        <v>1.5499999999999985</v>
      </c>
      <c r="D72" s="2">
        <f t="shared" si="3"/>
        <v>1.8809143377249716E-24</v>
      </c>
      <c r="H72" s="1">
        <f t="shared" si="4"/>
        <v>1.5499999999999985</v>
      </c>
      <c r="I72" s="2">
        <f t="shared" si="5"/>
        <v>7.2294510509980509E-3</v>
      </c>
      <c r="K72" s="1">
        <f t="shared" si="6"/>
        <v>1.5499999999999985</v>
      </c>
      <c r="L72" s="1">
        <f t="shared" si="7"/>
        <v>1000000000000000</v>
      </c>
    </row>
    <row r="73" spans="3:12" x14ac:dyDescent="0.4">
      <c r="C73" s="1">
        <f t="shared" si="2"/>
        <v>1.5749999999999984</v>
      </c>
      <c r="D73" s="2">
        <f t="shared" si="3"/>
        <v>7.1411447600155913E-26</v>
      </c>
      <c r="H73" s="1">
        <f t="shared" si="4"/>
        <v>1.5749999999999984</v>
      </c>
      <c r="I73" s="2">
        <f t="shared" si="5"/>
        <v>1.3977429756303885E-3</v>
      </c>
      <c r="K73" s="1">
        <f t="shared" si="6"/>
        <v>1.5749999999999984</v>
      </c>
      <c r="L73" s="1">
        <f t="shared" si="7"/>
        <v>1000000000000000</v>
      </c>
    </row>
    <row r="74" spans="3:12" x14ac:dyDescent="0.4">
      <c r="C74" s="1">
        <f t="shared" si="2"/>
        <v>1.5999999999999983</v>
      </c>
      <c r="D74" s="2">
        <f t="shared" si="3"/>
        <v>2.5742666636982434E-27</v>
      </c>
      <c r="H74" s="1">
        <f t="shared" si="4"/>
        <v>1.5999999999999983</v>
      </c>
      <c r="I74" s="2">
        <f t="shared" si="5"/>
        <v>2.6335593523460694E-4</v>
      </c>
      <c r="K74" s="1">
        <f t="shared" si="6"/>
        <v>1.5999999999999983</v>
      </c>
      <c r="L74" s="1">
        <f t="shared" si="7"/>
        <v>1000000000000000</v>
      </c>
    </row>
  </sheetData>
  <phoneticPr fontId="1"/>
  <pageMargins left="0.7" right="0.7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5:I11"/>
  <sheetViews>
    <sheetView workbookViewId="0">
      <selection activeCell="D12" sqref="D12"/>
    </sheetView>
  </sheetViews>
  <sheetFormatPr defaultRowHeight="17.850000000000001" x14ac:dyDescent="0.4"/>
  <sheetData>
    <row r="5" spans="4:9" x14ac:dyDescent="0.4">
      <c r="I5" s="7" t="s">
        <v>18</v>
      </c>
    </row>
    <row r="6" spans="4:9" ht="19.45" x14ac:dyDescent="0.4">
      <c r="I6" s="8" t="s">
        <v>19</v>
      </c>
    </row>
    <row r="11" spans="4:9" ht="18.75" x14ac:dyDescent="0.4">
      <c r="D11">
        <f>1/(0.6^2/4^2+(2*1000000000000000000*0.6)/(9*500000000000000000000*4))</f>
        <v>44.313146233382575</v>
      </c>
    </row>
  </sheetData>
  <phoneticPr fontId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Fumihiko Hirose</dc:creator>
  <cp:lastModifiedBy>Fumihiko Hirose</cp:lastModifiedBy>
  <dcterms:created xsi:type="dcterms:W3CDTF">2020-06-03T01:49:48Z</dcterms:created>
  <dcterms:modified xsi:type="dcterms:W3CDTF">2020-07-01T00:09:04Z</dcterms:modified>
</cp:coreProperties>
</file>